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E:\MES DOCUMENTS\Boulots\Ligue\2019\Challenges\CRJ\"/>
    </mc:Choice>
  </mc:AlternateContent>
  <xr:revisionPtr revIDLastSave="0" documentId="13_ncr:1_{C902B360-5D47-49D4-A44A-C1B561DB3ADF}" xr6:coauthVersionLast="45" xr6:coauthVersionMax="45" xr10:uidLastSave="{00000000-0000-0000-0000-000000000000}"/>
  <bookViews>
    <workbookView xWindow="-120" yWindow="-120" windowWidth="25440" windowHeight="15390" activeTab="9" xr2:uid="{00000000-000D-0000-FFFF-FFFF00000000}"/>
  </bookViews>
  <sheets>
    <sheet name="BEF" sheetId="1" r:id="rId1"/>
    <sheet name="BEG" sheetId="2" r:id="rId2"/>
    <sheet name="MIF" sheetId="3" r:id="rId3"/>
    <sheet name="MIG" sheetId="4" r:id="rId4"/>
    <sheet name="CAF" sheetId="5" r:id="rId5"/>
    <sheet name="CAG" sheetId="6" r:id="rId6"/>
    <sheet name="JUF" sheetId="7" r:id="rId7"/>
    <sheet name="JUG" sheetId="8" r:id="rId8"/>
    <sheet name="Clubs" sheetId="9" r:id="rId9"/>
    <sheet name="Barème" sheetId="10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4" roundtripDataSignature="AMtx7mi0ykmeeRzE0B93oS07eBTdnJq/dw=="/>
    </ext>
  </extLst>
</workbook>
</file>

<file path=xl/calcChain.xml><?xml version="1.0" encoding="utf-8"?>
<calcChain xmlns="http://schemas.openxmlformats.org/spreadsheetml/2006/main">
  <c r="D104" i="10" l="1"/>
  <c r="C104" i="10"/>
  <c r="D103" i="10"/>
  <c r="C103" i="10"/>
  <c r="D102" i="10"/>
  <c r="C102" i="10"/>
  <c r="D101" i="10"/>
  <c r="C101" i="10"/>
  <c r="D100" i="10"/>
  <c r="C100" i="10"/>
  <c r="D99" i="10"/>
  <c r="C99" i="10"/>
  <c r="D98" i="10"/>
  <c r="C98" i="10"/>
  <c r="D97" i="10"/>
  <c r="C97" i="10"/>
  <c r="D96" i="10"/>
  <c r="C96" i="10"/>
  <c r="D95" i="10"/>
  <c r="C95" i="10"/>
  <c r="D94" i="10"/>
  <c r="C94" i="10"/>
  <c r="D93" i="10"/>
  <c r="C93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6" i="10"/>
  <c r="C86" i="10"/>
  <c r="D85" i="10"/>
  <c r="C85" i="10"/>
  <c r="D84" i="10"/>
  <c r="C84" i="10"/>
  <c r="D83" i="10"/>
  <c r="C83" i="10"/>
  <c r="D82" i="10"/>
  <c r="C82" i="10"/>
  <c r="D81" i="10"/>
  <c r="C81" i="10"/>
  <c r="D80" i="10"/>
  <c r="C80" i="10"/>
  <c r="D79" i="10"/>
  <c r="C79" i="10"/>
  <c r="D78" i="10"/>
  <c r="C78" i="10"/>
  <c r="D77" i="10"/>
  <c r="C77" i="10"/>
  <c r="D76" i="10"/>
  <c r="C76" i="10"/>
  <c r="D75" i="10"/>
  <c r="C75" i="10"/>
  <c r="D74" i="10"/>
  <c r="C74" i="10"/>
  <c r="D73" i="10"/>
  <c r="C73" i="10"/>
  <c r="D72" i="10"/>
  <c r="C72" i="10"/>
  <c r="D71" i="10"/>
  <c r="C71" i="10"/>
  <c r="D70" i="10"/>
  <c r="C70" i="10"/>
  <c r="D69" i="10"/>
  <c r="C69" i="10"/>
  <c r="D68" i="10"/>
  <c r="C68" i="10"/>
  <c r="D67" i="10"/>
  <c r="C67" i="10"/>
  <c r="D66" i="10"/>
  <c r="C66" i="10"/>
  <c r="D65" i="10"/>
  <c r="C65" i="10"/>
  <c r="D64" i="10"/>
  <c r="C64" i="10"/>
  <c r="D63" i="10"/>
  <c r="C63" i="10"/>
  <c r="D62" i="10"/>
  <c r="C62" i="10"/>
  <c r="D61" i="10"/>
  <c r="C61" i="10"/>
  <c r="D60" i="10"/>
  <c r="C60" i="10"/>
  <c r="D59" i="10"/>
  <c r="C59" i="10"/>
  <c r="D58" i="10"/>
  <c r="C58" i="10"/>
  <c r="D57" i="10"/>
  <c r="C57" i="10"/>
  <c r="D56" i="10"/>
  <c r="C56" i="10"/>
  <c r="D55" i="10"/>
  <c r="C55" i="10"/>
  <c r="D54" i="10"/>
  <c r="C54" i="10"/>
  <c r="D53" i="10"/>
  <c r="C53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D8" i="10"/>
  <c r="C8" i="10"/>
  <c r="K83" i="9"/>
  <c r="J83" i="9"/>
  <c r="I83" i="9"/>
  <c r="H83" i="9"/>
  <c r="G83" i="9"/>
  <c r="F83" i="9"/>
  <c r="E83" i="9"/>
  <c r="D83" i="9"/>
  <c r="C83" i="9"/>
  <c r="C82" i="9"/>
  <c r="K80" i="9"/>
  <c r="J80" i="9"/>
  <c r="I80" i="9"/>
  <c r="H80" i="9"/>
  <c r="G80" i="9"/>
  <c r="F80" i="9"/>
  <c r="D80" i="9"/>
  <c r="K79" i="9"/>
  <c r="J79" i="9"/>
  <c r="I79" i="9"/>
  <c r="H79" i="9"/>
  <c r="G79" i="9"/>
  <c r="F79" i="9"/>
  <c r="E79" i="9"/>
  <c r="D79" i="9"/>
  <c r="C79" i="9"/>
  <c r="K78" i="9"/>
  <c r="J78" i="9"/>
  <c r="I78" i="9"/>
  <c r="H78" i="9"/>
  <c r="G78" i="9"/>
  <c r="F78" i="9"/>
  <c r="E78" i="9"/>
  <c r="D78" i="9"/>
  <c r="C78" i="9" s="1"/>
  <c r="K77" i="9"/>
  <c r="J77" i="9"/>
  <c r="I77" i="9"/>
  <c r="H77" i="9"/>
  <c r="G77" i="9"/>
  <c r="F77" i="9"/>
  <c r="E77" i="9"/>
  <c r="D77" i="9"/>
  <c r="C77" i="9" s="1"/>
  <c r="K76" i="9"/>
  <c r="J76" i="9"/>
  <c r="I76" i="9"/>
  <c r="H76" i="9"/>
  <c r="G76" i="9"/>
  <c r="F76" i="9"/>
  <c r="E76" i="9"/>
  <c r="C76" i="9" s="1"/>
  <c r="D76" i="9"/>
  <c r="K75" i="9"/>
  <c r="J75" i="9"/>
  <c r="I75" i="9"/>
  <c r="H75" i="9"/>
  <c r="G75" i="9"/>
  <c r="F75" i="9"/>
  <c r="E75" i="9"/>
  <c r="D75" i="9"/>
  <c r="C75" i="9"/>
  <c r="K74" i="9"/>
  <c r="J74" i="9"/>
  <c r="I74" i="9"/>
  <c r="H74" i="9"/>
  <c r="G74" i="9"/>
  <c r="F74" i="9"/>
  <c r="E74" i="9"/>
  <c r="D74" i="9"/>
  <c r="C74" i="9" s="1"/>
  <c r="K73" i="9"/>
  <c r="J73" i="9"/>
  <c r="I73" i="9"/>
  <c r="H73" i="9"/>
  <c r="G73" i="9"/>
  <c r="F73" i="9"/>
  <c r="E73" i="9"/>
  <c r="D73" i="9"/>
  <c r="C73" i="9" s="1"/>
  <c r="K72" i="9"/>
  <c r="J72" i="9"/>
  <c r="I72" i="9"/>
  <c r="H72" i="9"/>
  <c r="G72" i="9"/>
  <c r="F72" i="9"/>
  <c r="E72" i="9"/>
  <c r="C72" i="9" s="1"/>
  <c r="D72" i="9"/>
  <c r="K71" i="9"/>
  <c r="J71" i="9"/>
  <c r="I71" i="9"/>
  <c r="H71" i="9"/>
  <c r="G71" i="9"/>
  <c r="F71" i="9"/>
  <c r="E71" i="9"/>
  <c r="D71" i="9"/>
  <c r="C71" i="9"/>
  <c r="K70" i="9"/>
  <c r="J70" i="9"/>
  <c r="I70" i="9"/>
  <c r="H70" i="9"/>
  <c r="G70" i="9"/>
  <c r="F70" i="9"/>
  <c r="E70" i="9"/>
  <c r="D70" i="9"/>
  <c r="C70" i="9" s="1"/>
  <c r="K69" i="9"/>
  <c r="J69" i="9"/>
  <c r="I69" i="9"/>
  <c r="H69" i="9"/>
  <c r="G69" i="9"/>
  <c r="F69" i="9"/>
  <c r="E69" i="9"/>
  <c r="D69" i="9"/>
  <c r="C69" i="9" s="1"/>
  <c r="K68" i="9"/>
  <c r="J68" i="9"/>
  <c r="I68" i="9"/>
  <c r="H68" i="9"/>
  <c r="G68" i="9"/>
  <c r="F68" i="9"/>
  <c r="E68" i="9"/>
  <c r="C68" i="9" s="1"/>
  <c r="D68" i="9"/>
  <c r="K67" i="9"/>
  <c r="J67" i="9"/>
  <c r="I67" i="9"/>
  <c r="H67" i="9"/>
  <c r="G67" i="9"/>
  <c r="F67" i="9"/>
  <c r="E67" i="9"/>
  <c r="D67" i="9"/>
  <c r="C67" i="9"/>
  <c r="K66" i="9"/>
  <c r="J66" i="9"/>
  <c r="I66" i="9"/>
  <c r="H66" i="9"/>
  <c r="G66" i="9"/>
  <c r="F66" i="9"/>
  <c r="E66" i="9"/>
  <c r="D66" i="9"/>
  <c r="C66" i="9" s="1"/>
  <c r="K65" i="9"/>
  <c r="J65" i="9"/>
  <c r="I65" i="9"/>
  <c r="H65" i="9"/>
  <c r="G65" i="9"/>
  <c r="F65" i="9"/>
  <c r="E65" i="9"/>
  <c r="D65" i="9"/>
  <c r="C65" i="9" s="1"/>
  <c r="K64" i="9"/>
  <c r="J64" i="9"/>
  <c r="I64" i="9"/>
  <c r="H64" i="9"/>
  <c r="G64" i="9"/>
  <c r="F64" i="9"/>
  <c r="E64" i="9"/>
  <c r="C64" i="9" s="1"/>
  <c r="D64" i="9"/>
  <c r="K63" i="9"/>
  <c r="J63" i="9"/>
  <c r="I63" i="9"/>
  <c r="H63" i="9"/>
  <c r="G63" i="9"/>
  <c r="F63" i="9"/>
  <c r="E63" i="9"/>
  <c r="D63" i="9"/>
  <c r="C63" i="9"/>
  <c r="K62" i="9"/>
  <c r="J62" i="9"/>
  <c r="I62" i="9"/>
  <c r="H62" i="9"/>
  <c r="G62" i="9"/>
  <c r="F62" i="9"/>
  <c r="E62" i="9"/>
  <c r="D62" i="9"/>
  <c r="C62" i="9" s="1"/>
  <c r="K61" i="9"/>
  <c r="J61" i="9"/>
  <c r="I61" i="9"/>
  <c r="H61" i="9"/>
  <c r="G61" i="9"/>
  <c r="F61" i="9"/>
  <c r="E61" i="9"/>
  <c r="D61" i="9"/>
  <c r="C61" i="9" s="1"/>
  <c r="K60" i="9"/>
  <c r="J60" i="9"/>
  <c r="I60" i="9"/>
  <c r="H60" i="9"/>
  <c r="G60" i="9"/>
  <c r="F60" i="9"/>
  <c r="E60" i="9"/>
  <c r="C60" i="9" s="1"/>
  <c r="D60" i="9"/>
  <c r="K59" i="9"/>
  <c r="J59" i="9"/>
  <c r="I59" i="9"/>
  <c r="H59" i="9"/>
  <c r="G59" i="9"/>
  <c r="F59" i="9"/>
  <c r="E59" i="9"/>
  <c r="D59" i="9"/>
  <c r="C59" i="9"/>
  <c r="K58" i="9"/>
  <c r="J58" i="9"/>
  <c r="I58" i="9"/>
  <c r="H58" i="9"/>
  <c r="G58" i="9"/>
  <c r="F58" i="9"/>
  <c r="E58" i="9"/>
  <c r="D58" i="9"/>
  <c r="C58" i="9" s="1"/>
  <c r="K57" i="9"/>
  <c r="J57" i="9"/>
  <c r="I57" i="9"/>
  <c r="H57" i="9"/>
  <c r="G57" i="9"/>
  <c r="F57" i="9"/>
  <c r="E57" i="9"/>
  <c r="D57" i="9"/>
  <c r="C57" i="9" s="1"/>
  <c r="K56" i="9"/>
  <c r="J56" i="9"/>
  <c r="I56" i="9"/>
  <c r="H56" i="9"/>
  <c r="G56" i="9"/>
  <c r="F56" i="9"/>
  <c r="E56" i="9"/>
  <c r="C56" i="9" s="1"/>
  <c r="D56" i="9"/>
  <c r="K55" i="9"/>
  <c r="J55" i="9"/>
  <c r="I55" i="9"/>
  <c r="H55" i="9"/>
  <c r="G55" i="9"/>
  <c r="F55" i="9"/>
  <c r="E55" i="9"/>
  <c r="D55" i="9"/>
  <c r="C55" i="9"/>
  <c r="K54" i="9"/>
  <c r="J54" i="9"/>
  <c r="I54" i="9"/>
  <c r="H54" i="9"/>
  <c r="G54" i="9"/>
  <c r="F54" i="9"/>
  <c r="E54" i="9"/>
  <c r="D54" i="9"/>
  <c r="C54" i="9" s="1"/>
  <c r="K53" i="9"/>
  <c r="J53" i="9"/>
  <c r="I53" i="9"/>
  <c r="H53" i="9"/>
  <c r="G53" i="9"/>
  <c r="F53" i="9"/>
  <c r="E53" i="9"/>
  <c r="D53" i="9"/>
  <c r="C53" i="9" s="1"/>
  <c r="K52" i="9"/>
  <c r="J52" i="9"/>
  <c r="I52" i="9"/>
  <c r="H52" i="9"/>
  <c r="G52" i="9"/>
  <c r="F52" i="9"/>
  <c r="E52" i="9"/>
  <c r="C52" i="9" s="1"/>
  <c r="D52" i="9"/>
  <c r="K51" i="9"/>
  <c r="J51" i="9"/>
  <c r="I51" i="9"/>
  <c r="H51" i="9"/>
  <c r="G51" i="9"/>
  <c r="F51" i="9"/>
  <c r="E51" i="9"/>
  <c r="D51" i="9"/>
  <c r="C51" i="9"/>
  <c r="K50" i="9"/>
  <c r="J50" i="9"/>
  <c r="I50" i="9"/>
  <c r="H50" i="9"/>
  <c r="G50" i="9"/>
  <c r="F50" i="9"/>
  <c r="E50" i="9"/>
  <c r="D50" i="9"/>
  <c r="C50" i="9" s="1"/>
  <c r="K49" i="9"/>
  <c r="J49" i="9"/>
  <c r="I49" i="9"/>
  <c r="H49" i="9"/>
  <c r="G49" i="9"/>
  <c r="F49" i="9"/>
  <c r="E49" i="9"/>
  <c r="D49" i="9"/>
  <c r="C49" i="9" s="1"/>
  <c r="K48" i="9"/>
  <c r="J48" i="9"/>
  <c r="I48" i="9"/>
  <c r="H48" i="9"/>
  <c r="G48" i="9"/>
  <c r="F48" i="9"/>
  <c r="E48" i="9"/>
  <c r="C48" i="9" s="1"/>
  <c r="D48" i="9"/>
  <c r="K47" i="9"/>
  <c r="J47" i="9"/>
  <c r="I47" i="9"/>
  <c r="H47" i="9"/>
  <c r="G47" i="9"/>
  <c r="F47" i="9"/>
  <c r="E47" i="9"/>
  <c r="D47" i="9"/>
  <c r="C47" i="9"/>
  <c r="K46" i="9"/>
  <c r="J46" i="9"/>
  <c r="I46" i="9"/>
  <c r="H46" i="9"/>
  <c r="G46" i="9"/>
  <c r="E46" i="9"/>
  <c r="D46" i="9"/>
  <c r="K45" i="9"/>
  <c r="J45" i="9"/>
  <c r="I45" i="9"/>
  <c r="H45" i="9"/>
  <c r="G45" i="9"/>
  <c r="E45" i="9"/>
  <c r="D45" i="9"/>
  <c r="K44" i="9"/>
  <c r="J44" i="9"/>
  <c r="I44" i="9"/>
  <c r="H44" i="9"/>
  <c r="G44" i="9"/>
  <c r="E44" i="9"/>
  <c r="D44" i="9"/>
  <c r="K43" i="9"/>
  <c r="J43" i="9"/>
  <c r="I43" i="9"/>
  <c r="H43" i="9"/>
  <c r="G43" i="9"/>
  <c r="F43" i="9"/>
  <c r="D43" i="9"/>
  <c r="K42" i="9"/>
  <c r="J42" i="9"/>
  <c r="I42" i="9"/>
  <c r="H42" i="9"/>
  <c r="D42" i="9"/>
  <c r="J41" i="9"/>
  <c r="I41" i="9"/>
  <c r="G41" i="9"/>
  <c r="F41" i="9"/>
  <c r="E41" i="9"/>
  <c r="D41" i="9"/>
  <c r="K40" i="9"/>
  <c r="J40" i="9"/>
  <c r="I40" i="9"/>
  <c r="G40" i="9"/>
  <c r="F40" i="9"/>
  <c r="D40" i="9"/>
  <c r="K39" i="9"/>
  <c r="J39" i="9"/>
  <c r="I39" i="9"/>
  <c r="G39" i="9"/>
  <c r="D39" i="9"/>
  <c r="K38" i="9"/>
  <c r="J38" i="9"/>
  <c r="H38" i="9"/>
  <c r="G38" i="9"/>
  <c r="F38" i="9"/>
  <c r="E38" i="9"/>
  <c r="D38" i="9"/>
  <c r="K37" i="9"/>
  <c r="I37" i="9"/>
  <c r="G37" i="9"/>
  <c r="F37" i="9"/>
  <c r="E37" i="9"/>
  <c r="D37" i="9"/>
  <c r="K36" i="9"/>
  <c r="J36" i="9"/>
  <c r="H36" i="9"/>
  <c r="G36" i="9"/>
  <c r="F36" i="9"/>
  <c r="D36" i="9"/>
  <c r="K35" i="9"/>
  <c r="J35" i="9"/>
  <c r="I35" i="9"/>
  <c r="H35" i="9"/>
  <c r="F35" i="9"/>
  <c r="K34" i="9"/>
  <c r="J34" i="9"/>
  <c r="H34" i="9"/>
  <c r="D34" i="9"/>
  <c r="K33" i="9"/>
  <c r="J33" i="9"/>
  <c r="H33" i="9"/>
  <c r="G33" i="9"/>
  <c r="F33" i="9"/>
  <c r="E33" i="9"/>
  <c r="I32" i="9"/>
  <c r="H32" i="9"/>
  <c r="G32" i="9"/>
  <c r="F32" i="9"/>
  <c r="E32" i="9"/>
  <c r="D32" i="9"/>
  <c r="K31" i="9"/>
  <c r="G31" i="9"/>
  <c r="K30" i="9"/>
  <c r="J30" i="9"/>
  <c r="I30" i="9"/>
  <c r="H30" i="9"/>
  <c r="K29" i="9"/>
  <c r="J29" i="9"/>
  <c r="G29" i="9"/>
  <c r="F29" i="9"/>
  <c r="E29" i="9"/>
  <c r="D29" i="9"/>
  <c r="K28" i="9"/>
  <c r="J28" i="9"/>
  <c r="H28" i="9"/>
  <c r="E28" i="9"/>
  <c r="J27" i="9"/>
  <c r="F27" i="9"/>
  <c r="K26" i="9"/>
  <c r="J26" i="9"/>
  <c r="H26" i="9"/>
  <c r="F26" i="9"/>
  <c r="E26" i="9"/>
  <c r="D26" i="9"/>
  <c r="K25" i="9"/>
  <c r="J25" i="9"/>
  <c r="H25" i="9"/>
  <c r="K24" i="9"/>
  <c r="J24" i="9"/>
  <c r="E24" i="9"/>
  <c r="D24" i="9"/>
  <c r="K23" i="9"/>
  <c r="J23" i="9"/>
  <c r="H23" i="9"/>
  <c r="D23" i="9"/>
  <c r="J22" i="9"/>
  <c r="I22" i="9"/>
  <c r="J21" i="9"/>
  <c r="J20" i="9"/>
  <c r="H20" i="9"/>
  <c r="J19" i="9"/>
  <c r="I19" i="9"/>
  <c r="H19" i="9"/>
  <c r="G19" i="9"/>
  <c r="F19" i="9"/>
  <c r="D19" i="9"/>
  <c r="J18" i="9"/>
  <c r="H18" i="9"/>
  <c r="K17" i="9"/>
  <c r="J17" i="9"/>
  <c r="I17" i="9"/>
  <c r="J16" i="9"/>
  <c r="K15" i="9"/>
  <c r="J15" i="9"/>
  <c r="I15" i="9"/>
  <c r="I14" i="9"/>
  <c r="H14" i="9"/>
  <c r="K13" i="9"/>
  <c r="J13" i="9"/>
  <c r="J12" i="9"/>
  <c r="H11" i="9"/>
  <c r="K10" i="9"/>
  <c r="J10" i="9"/>
  <c r="I10" i="9"/>
  <c r="H9" i="9"/>
  <c r="K8" i="9"/>
  <c r="H8" i="9"/>
  <c r="J7" i="9"/>
  <c r="N50" i="8"/>
  <c r="K50" i="8"/>
  <c r="I50" i="8"/>
  <c r="G50" i="8"/>
  <c r="E50" i="8" s="1"/>
  <c r="N49" i="8"/>
  <c r="K49" i="8"/>
  <c r="I49" i="8"/>
  <c r="E49" i="8" s="1"/>
  <c r="K21" i="9" s="1"/>
  <c r="G49" i="8"/>
  <c r="N48" i="8"/>
  <c r="K48" i="8"/>
  <c r="I48" i="8"/>
  <c r="G48" i="8"/>
  <c r="N47" i="8"/>
  <c r="K47" i="8"/>
  <c r="I47" i="8"/>
  <c r="E47" i="8" s="1"/>
  <c r="K27" i="9" s="1"/>
  <c r="G47" i="8"/>
  <c r="N46" i="8"/>
  <c r="K46" i="8"/>
  <c r="I46" i="8"/>
  <c r="G46" i="8"/>
  <c r="N45" i="8"/>
  <c r="K45" i="8"/>
  <c r="I45" i="8"/>
  <c r="G45" i="8"/>
  <c r="E45" i="8"/>
  <c r="N44" i="8"/>
  <c r="K44" i="8"/>
  <c r="I44" i="8"/>
  <c r="G44" i="8"/>
  <c r="E44" i="8" s="1"/>
  <c r="N43" i="8"/>
  <c r="K43" i="8"/>
  <c r="I43" i="8"/>
  <c r="G43" i="8"/>
  <c r="E43" i="8"/>
  <c r="N42" i="8"/>
  <c r="K42" i="8"/>
  <c r="I42" i="8"/>
  <c r="G42" i="8"/>
  <c r="E42" i="8" s="1"/>
  <c r="N41" i="8"/>
  <c r="K41" i="8"/>
  <c r="I41" i="8"/>
  <c r="E41" i="8" s="1"/>
  <c r="G41" i="8"/>
  <c r="N40" i="8"/>
  <c r="K40" i="8"/>
  <c r="I40" i="8"/>
  <c r="G40" i="8"/>
  <c r="N39" i="8"/>
  <c r="K39" i="8"/>
  <c r="I39" i="8"/>
  <c r="E39" i="8" s="1"/>
  <c r="G39" i="8"/>
  <c r="N38" i="8"/>
  <c r="K38" i="8"/>
  <c r="I38" i="8"/>
  <c r="G38" i="8"/>
  <c r="N37" i="8"/>
  <c r="K37" i="8"/>
  <c r="I37" i="8"/>
  <c r="G37" i="8"/>
  <c r="E37" i="8"/>
  <c r="N36" i="8"/>
  <c r="K36" i="8"/>
  <c r="I36" i="8"/>
  <c r="G36" i="8"/>
  <c r="E36" i="8" s="1"/>
  <c r="N35" i="8"/>
  <c r="K35" i="8"/>
  <c r="I35" i="8"/>
  <c r="G35" i="8"/>
  <c r="E35" i="8"/>
  <c r="N34" i="8"/>
  <c r="K34" i="8"/>
  <c r="I34" i="8"/>
  <c r="G34" i="8"/>
  <c r="E34" i="8" s="1"/>
  <c r="N33" i="8"/>
  <c r="K33" i="8"/>
  <c r="I33" i="8"/>
  <c r="E33" i="8" s="1"/>
  <c r="K20" i="9" s="1"/>
  <c r="G33" i="8"/>
  <c r="N32" i="8"/>
  <c r="K32" i="8"/>
  <c r="I32" i="8"/>
  <c r="G32" i="8"/>
  <c r="N31" i="8"/>
  <c r="K31" i="8"/>
  <c r="I31" i="8"/>
  <c r="E31" i="8" s="1"/>
  <c r="G31" i="8"/>
  <c r="N30" i="8"/>
  <c r="K30" i="8"/>
  <c r="I30" i="8"/>
  <c r="G30" i="8"/>
  <c r="N29" i="8"/>
  <c r="K29" i="8"/>
  <c r="I29" i="8"/>
  <c r="G29" i="8"/>
  <c r="E29" i="8"/>
  <c r="N28" i="8"/>
  <c r="K28" i="8"/>
  <c r="I28" i="8"/>
  <c r="G28" i="8"/>
  <c r="E28" i="8" s="1"/>
  <c r="N27" i="8"/>
  <c r="K27" i="8"/>
  <c r="I27" i="8"/>
  <c r="G27" i="8"/>
  <c r="E27" i="8"/>
  <c r="N26" i="8"/>
  <c r="K26" i="8"/>
  <c r="I26" i="8"/>
  <c r="G26" i="8"/>
  <c r="E26" i="8" s="1"/>
  <c r="K16" i="9" s="1"/>
  <c r="N25" i="8"/>
  <c r="K25" i="8"/>
  <c r="I25" i="8"/>
  <c r="E25" i="8" s="1"/>
  <c r="G25" i="8"/>
  <c r="N24" i="8"/>
  <c r="K24" i="8"/>
  <c r="I24" i="8"/>
  <c r="G24" i="8"/>
  <c r="N23" i="8"/>
  <c r="K23" i="8"/>
  <c r="I23" i="8"/>
  <c r="E23" i="8" s="1"/>
  <c r="K32" i="9" s="1"/>
  <c r="G23" i="8"/>
  <c r="N22" i="8"/>
  <c r="K22" i="8"/>
  <c r="I22" i="8"/>
  <c r="G22" i="8"/>
  <c r="N21" i="8"/>
  <c r="K21" i="8"/>
  <c r="I21" i="8"/>
  <c r="G21" i="8"/>
  <c r="E21" i="8"/>
  <c r="K12" i="9" s="1"/>
  <c r="N20" i="8"/>
  <c r="K20" i="8"/>
  <c r="I20" i="8"/>
  <c r="G20" i="8"/>
  <c r="E20" i="8" s="1"/>
  <c r="N19" i="8"/>
  <c r="K19" i="8"/>
  <c r="I19" i="8"/>
  <c r="G19" i="8"/>
  <c r="E19" i="8"/>
  <c r="K19" i="9" s="1"/>
  <c r="N18" i="8"/>
  <c r="K18" i="8"/>
  <c r="I18" i="8"/>
  <c r="G18" i="8"/>
  <c r="E18" i="8" s="1"/>
  <c r="N17" i="8"/>
  <c r="K17" i="8"/>
  <c r="I17" i="8"/>
  <c r="E17" i="8" s="1"/>
  <c r="G17" i="8"/>
  <c r="N16" i="8"/>
  <c r="K16" i="8"/>
  <c r="I16" i="8"/>
  <c r="G16" i="8"/>
  <c r="N15" i="8"/>
  <c r="K15" i="8"/>
  <c r="I15" i="8"/>
  <c r="E15" i="8" s="1"/>
  <c r="G15" i="8"/>
  <c r="N14" i="8"/>
  <c r="K14" i="8"/>
  <c r="I14" i="8"/>
  <c r="G14" i="8"/>
  <c r="N13" i="8"/>
  <c r="K13" i="8"/>
  <c r="I13" i="8"/>
  <c r="G13" i="8"/>
  <c r="E13" i="8"/>
  <c r="N12" i="8"/>
  <c r="K12" i="8"/>
  <c r="I12" i="8"/>
  <c r="G12" i="8"/>
  <c r="E12" i="8" s="1"/>
  <c r="K9" i="9" s="1"/>
  <c r="N11" i="8"/>
  <c r="K11" i="8"/>
  <c r="I11" i="8"/>
  <c r="G11" i="8"/>
  <c r="E11" i="8"/>
  <c r="N10" i="8"/>
  <c r="K10" i="8"/>
  <c r="I10" i="8"/>
  <c r="G10" i="8"/>
  <c r="E10" i="8" s="1"/>
  <c r="N9" i="8"/>
  <c r="K9" i="8"/>
  <c r="I9" i="8"/>
  <c r="G9" i="8"/>
  <c r="E9" i="8" s="1"/>
  <c r="K3" i="9" s="1"/>
  <c r="N8" i="8"/>
  <c r="K8" i="8"/>
  <c r="I8" i="8"/>
  <c r="G8" i="8"/>
  <c r="N7" i="8"/>
  <c r="K7" i="8"/>
  <c r="I7" i="8"/>
  <c r="E7" i="8" s="1"/>
  <c r="G7" i="8"/>
  <c r="N6" i="8"/>
  <c r="K6" i="8"/>
  <c r="E6" i="8" s="1"/>
  <c r="I6" i="8"/>
  <c r="G6" i="8"/>
  <c r="N5" i="8"/>
  <c r="K5" i="8"/>
  <c r="I5" i="8"/>
  <c r="G5" i="8"/>
  <c r="E5" i="8"/>
  <c r="N23" i="7"/>
  <c r="K23" i="7"/>
  <c r="I23" i="7"/>
  <c r="G23" i="7"/>
  <c r="E23" i="7" s="1"/>
  <c r="N22" i="7"/>
  <c r="K22" i="7"/>
  <c r="I22" i="7"/>
  <c r="E22" i="7" s="1"/>
  <c r="J5" i="9" s="1"/>
  <c r="G22" i="7"/>
  <c r="N21" i="7"/>
  <c r="K21" i="7"/>
  <c r="E21" i="7" s="1"/>
  <c r="I21" i="7"/>
  <c r="G21" i="7"/>
  <c r="N20" i="7"/>
  <c r="K20" i="7"/>
  <c r="I20" i="7"/>
  <c r="G20" i="7"/>
  <c r="E20" i="7"/>
  <c r="J31" i="9" s="1"/>
  <c r="N19" i="7"/>
  <c r="K19" i="7"/>
  <c r="I19" i="7"/>
  <c r="G19" i="7"/>
  <c r="E19" i="7" s="1"/>
  <c r="N18" i="7"/>
  <c r="K18" i="7"/>
  <c r="I18" i="7"/>
  <c r="G18" i="7"/>
  <c r="E18" i="7"/>
  <c r="J4" i="9" s="1"/>
  <c r="N17" i="7"/>
  <c r="K17" i="7"/>
  <c r="I17" i="7"/>
  <c r="G17" i="7"/>
  <c r="E17" i="7" s="1"/>
  <c r="O16" i="7"/>
  <c r="N16" i="7"/>
  <c r="K16" i="7"/>
  <c r="I16" i="7"/>
  <c r="G16" i="7"/>
  <c r="E16" i="7" s="1"/>
  <c r="J11" i="9" s="1"/>
  <c r="N15" i="7"/>
  <c r="K15" i="7"/>
  <c r="I15" i="7"/>
  <c r="E15" i="7" s="1"/>
  <c r="J32" i="9" s="1"/>
  <c r="G15" i="7"/>
  <c r="N14" i="7"/>
  <c r="K14" i="7"/>
  <c r="I14" i="7"/>
  <c r="G14" i="7"/>
  <c r="N13" i="7"/>
  <c r="K13" i="7"/>
  <c r="I13" i="7"/>
  <c r="G13" i="7"/>
  <c r="E13" i="7"/>
  <c r="J8" i="9" s="1"/>
  <c r="N12" i="7"/>
  <c r="K12" i="7"/>
  <c r="I12" i="7"/>
  <c r="G12" i="7"/>
  <c r="E12" i="7" s="1"/>
  <c r="N11" i="7"/>
  <c r="K11" i="7"/>
  <c r="I11" i="7"/>
  <c r="E11" i="7" s="1"/>
  <c r="G11" i="7"/>
  <c r="O10" i="7"/>
  <c r="N10" i="7"/>
  <c r="K10" i="7"/>
  <c r="I10" i="7"/>
  <c r="G10" i="7"/>
  <c r="E10" i="7"/>
  <c r="N9" i="7"/>
  <c r="K9" i="7"/>
  <c r="I9" i="7"/>
  <c r="G9" i="7"/>
  <c r="E9" i="7" s="1"/>
  <c r="O8" i="7"/>
  <c r="N8" i="7"/>
  <c r="K8" i="7"/>
  <c r="I8" i="7"/>
  <c r="G8" i="7"/>
  <c r="O7" i="7"/>
  <c r="N7" i="7"/>
  <c r="K7" i="7"/>
  <c r="I7" i="7"/>
  <c r="G7" i="7"/>
  <c r="E7" i="7" s="1"/>
  <c r="J3" i="9" s="1"/>
  <c r="O6" i="7"/>
  <c r="N6" i="7"/>
  <c r="K6" i="7"/>
  <c r="I6" i="7"/>
  <c r="G6" i="7"/>
  <c r="E6" i="7" s="1"/>
  <c r="O5" i="7"/>
  <c r="N5" i="7"/>
  <c r="K5" i="7"/>
  <c r="I5" i="7"/>
  <c r="G5" i="7"/>
  <c r="N86" i="6"/>
  <c r="K86" i="6"/>
  <c r="I86" i="6"/>
  <c r="E86" i="6" s="1"/>
  <c r="G86" i="6"/>
  <c r="N85" i="6"/>
  <c r="K85" i="6"/>
  <c r="I85" i="6"/>
  <c r="G85" i="6"/>
  <c r="N84" i="6"/>
  <c r="K84" i="6"/>
  <c r="I84" i="6"/>
  <c r="G84" i="6"/>
  <c r="E84" i="6"/>
  <c r="N83" i="6"/>
  <c r="K83" i="6"/>
  <c r="I83" i="6"/>
  <c r="G83" i="6"/>
  <c r="E83" i="6" s="1"/>
  <c r="N82" i="6"/>
  <c r="K82" i="6"/>
  <c r="I82" i="6"/>
  <c r="G82" i="6"/>
  <c r="E82" i="6"/>
  <c r="N81" i="6"/>
  <c r="K81" i="6"/>
  <c r="I81" i="6"/>
  <c r="G81" i="6"/>
  <c r="E81" i="6" s="1"/>
  <c r="N80" i="6"/>
  <c r="K80" i="6"/>
  <c r="I80" i="6"/>
  <c r="E80" i="6" s="1"/>
  <c r="G80" i="6"/>
  <c r="N79" i="6"/>
  <c r="K79" i="6"/>
  <c r="I79" i="6"/>
  <c r="G79" i="6"/>
  <c r="N78" i="6"/>
  <c r="K78" i="6"/>
  <c r="I78" i="6"/>
  <c r="E78" i="6" s="1"/>
  <c r="G78" i="6"/>
  <c r="N77" i="6"/>
  <c r="K77" i="6"/>
  <c r="I77" i="6"/>
  <c r="G77" i="6"/>
  <c r="N76" i="6"/>
  <c r="K76" i="6"/>
  <c r="I76" i="6"/>
  <c r="G76" i="6"/>
  <c r="E76" i="6"/>
  <c r="N75" i="6"/>
  <c r="K75" i="6"/>
  <c r="I75" i="6"/>
  <c r="G75" i="6"/>
  <c r="E75" i="6" s="1"/>
  <c r="N74" i="6"/>
  <c r="K74" i="6"/>
  <c r="I74" i="6"/>
  <c r="G74" i="6"/>
  <c r="E74" i="6"/>
  <c r="N73" i="6"/>
  <c r="K73" i="6"/>
  <c r="I73" i="6"/>
  <c r="G73" i="6"/>
  <c r="E73" i="6" s="1"/>
  <c r="N72" i="6"/>
  <c r="K72" i="6"/>
  <c r="I72" i="6"/>
  <c r="E72" i="6" s="1"/>
  <c r="G72" i="6"/>
  <c r="N71" i="6"/>
  <c r="K71" i="6"/>
  <c r="I71" i="6"/>
  <c r="G71" i="6"/>
  <c r="N70" i="6"/>
  <c r="K70" i="6"/>
  <c r="I70" i="6"/>
  <c r="E70" i="6" s="1"/>
  <c r="G70" i="6"/>
  <c r="N69" i="6"/>
  <c r="K69" i="6"/>
  <c r="I69" i="6"/>
  <c r="G69" i="6"/>
  <c r="N68" i="6"/>
  <c r="K68" i="6"/>
  <c r="I68" i="6"/>
  <c r="G68" i="6"/>
  <c r="E68" i="6"/>
  <c r="I21" i="9" s="1"/>
  <c r="N67" i="6"/>
  <c r="K67" i="6"/>
  <c r="I67" i="6"/>
  <c r="G67" i="6"/>
  <c r="E67" i="6" s="1"/>
  <c r="I31" i="9" s="1"/>
  <c r="N66" i="6"/>
  <c r="K66" i="6"/>
  <c r="I66" i="6"/>
  <c r="G66" i="6"/>
  <c r="E66" i="6"/>
  <c r="I20" i="9" s="1"/>
  <c r="N65" i="6"/>
  <c r="K65" i="6"/>
  <c r="I65" i="6"/>
  <c r="G65" i="6"/>
  <c r="E65" i="6" s="1"/>
  <c r="N64" i="6"/>
  <c r="K64" i="6"/>
  <c r="I64" i="6"/>
  <c r="E64" i="6" s="1"/>
  <c r="G64" i="6"/>
  <c r="N63" i="6"/>
  <c r="K63" i="6"/>
  <c r="I63" i="6"/>
  <c r="G63" i="6"/>
  <c r="N62" i="6"/>
  <c r="K62" i="6"/>
  <c r="I62" i="6"/>
  <c r="E62" i="6" s="1"/>
  <c r="I33" i="9" s="1"/>
  <c r="G62" i="6"/>
  <c r="N61" i="6"/>
  <c r="K61" i="6"/>
  <c r="I61" i="6"/>
  <c r="G61" i="6"/>
  <c r="N60" i="6"/>
  <c r="K60" i="6"/>
  <c r="I60" i="6"/>
  <c r="G60" i="6"/>
  <c r="E60" i="6"/>
  <c r="N59" i="6"/>
  <c r="K59" i="6"/>
  <c r="I59" i="6"/>
  <c r="G59" i="6"/>
  <c r="E59" i="6" s="1"/>
  <c r="N58" i="6"/>
  <c r="K58" i="6"/>
  <c r="I58" i="6"/>
  <c r="G58" i="6"/>
  <c r="E58" i="6"/>
  <c r="N57" i="6"/>
  <c r="K57" i="6"/>
  <c r="I57" i="6"/>
  <c r="G57" i="6"/>
  <c r="E57" i="6" s="1"/>
  <c r="N56" i="6"/>
  <c r="K56" i="6"/>
  <c r="I56" i="6"/>
  <c r="E56" i="6" s="1"/>
  <c r="G56" i="6"/>
  <c r="N55" i="6"/>
  <c r="K55" i="6"/>
  <c r="I55" i="6"/>
  <c r="G55" i="6"/>
  <c r="N54" i="6"/>
  <c r="K54" i="6"/>
  <c r="I54" i="6"/>
  <c r="E54" i="6" s="1"/>
  <c r="I29" i="9" s="1"/>
  <c r="G54" i="6"/>
  <c r="N53" i="6"/>
  <c r="K53" i="6"/>
  <c r="I53" i="6"/>
  <c r="G53" i="6"/>
  <c r="N52" i="6"/>
  <c r="K52" i="6"/>
  <c r="I52" i="6"/>
  <c r="G52" i="6"/>
  <c r="E52" i="6"/>
  <c r="N51" i="6"/>
  <c r="K51" i="6"/>
  <c r="I51" i="6"/>
  <c r="G51" i="6"/>
  <c r="E51" i="6" s="1"/>
  <c r="N50" i="6"/>
  <c r="K50" i="6"/>
  <c r="I50" i="6"/>
  <c r="G50" i="6"/>
  <c r="E50" i="6"/>
  <c r="N49" i="6"/>
  <c r="K49" i="6"/>
  <c r="I49" i="6"/>
  <c r="G49" i="6"/>
  <c r="E49" i="6" s="1"/>
  <c r="N48" i="6"/>
  <c r="K48" i="6"/>
  <c r="I48" i="6"/>
  <c r="E48" i="6" s="1"/>
  <c r="G48" i="6"/>
  <c r="N47" i="6"/>
  <c r="K47" i="6"/>
  <c r="I47" i="6"/>
  <c r="G47" i="6"/>
  <c r="N46" i="6"/>
  <c r="K46" i="6"/>
  <c r="I46" i="6"/>
  <c r="E46" i="6" s="1"/>
  <c r="G46" i="6"/>
  <c r="N45" i="6"/>
  <c r="K45" i="6"/>
  <c r="I45" i="6"/>
  <c r="G45" i="6"/>
  <c r="N44" i="6"/>
  <c r="K44" i="6"/>
  <c r="I44" i="6"/>
  <c r="G44" i="6"/>
  <c r="E44" i="6"/>
  <c r="N43" i="6"/>
  <c r="K43" i="6"/>
  <c r="I43" i="6"/>
  <c r="G43" i="6"/>
  <c r="E43" i="6" s="1"/>
  <c r="N42" i="6"/>
  <c r="K42" i="6"/>
  <c r="I42" i="6"/>
  <c r="G42" i="6"/>
  <c r="E42" i="6"/>
  <c r="N41" i="6"/>
  <c r="K41" i="6"/>
  <c r="I41" i="6"/>
  <c r="G41" i="6"/>
  <c r="E41" i="6" s="1"/>
  <c r="N40" i="6"/>
  <c r="K40" i="6"/>
  <c r="I40" i="6"/>
  <c r="E40" i="6" s="1"/>
  <c r="G40" i="6"/>
  <c r="N39" i="6"/>
  <c r="K39" i="6"/>
  <c r="I39" i="6"/>
  <c r="G39" i="6"/>
  <c r="N38" i="6"/>
  <c r="K38" i="6"/>
  <c r="I38" i="6"/>
  <c r="E38" i="6" s="1"/>
  <c r="G38" i="6"/>
  <c r="N37" i="6"/>
  <c r="K37" i="6"/>
  <c r="I37" i="6"/>
  <c r="G37" i="6"/>
  <c r="N36" i="6"/>
  <c r="K36" i="6"/>
  <c r="I36" i="6"/>
  <c r="G36" i="6"/>
  <c r="E36" i="6"/>
  <c r="I36" i="9" s="1"/>
  <c r="N35" i="6"/>
  <c r="K35" i="6"/>
  <c r="I35" i="6"/>
  <c r="G35" i="6"/>
  <c r="E35" i="6" s="1"/>
  <c r="N34" i="6"/>
  <c r="K34" i="6"/>
  <c r="I34" i="6"/>
  <c r="G34" i="6"/>
  <c r="E34" i="6"/>
  <c r="N33" i="6"/>
  <c r="K33" i="6"/>
  <c r="I33" i="6"/>
  <c r="G33" i="6"/>
  <c r="E33" i="6" s="1"/>
  <c r="N32" i="6"/>
  <c r="K32" i="6"/>
  <c r="I32" i="6"/>
  <c r="E32" i="6" s="1"/>
  <c r="I13" i="9" s="1"/>
  <c r="G32" i="6"/>
  <c r="N31" i="6"/>
  <c r="K31" i="6"/>
  <c r="I31" i="6"/>
  <c r="G31" i="6"/>
  <c r="N30" i="6"/>
  <c r="K30" i="6"/>
  <c r="I30" i="6"/>
  <c r="E30" i="6" s="1"/>
  <c r="G30" i="6"/>
  <c r="N29" i="6"/>
  <c r="K29" i="6"/>
  <c r="I29" i="6"/>
  <c r="G29" i="6"/>
  <c r="N28" i="6"/>
  <c r="K28" i="6"/>
  <c r="I28" i="6"/>
  <c r="G28" i="6"/>
  <c r="E28" i="6"/>
  <c r="N27" i="6"/>
  <c r="K27" i="6"/>
  <c r="I27" i="6"/>
  <c r="G27" i="6"/>
  <c r="E27" i="6" s="1"/>
  <c r="N26" i="6"/>
  <c r="K26" i="6"/>
  <c r="I26" i="6"/>
  <c r="G26" i="6"/>
  <c r="E26" i="6"/>
  <c r="N25" i="6"/>
  <c r="K25" i="6"/>
  <c r="I25" i="6"/>
  <c r="G25" i="6"/>
  <c r="E25" i="6" s="1"/>
  <c r="I12" i="9" s="1"/>
  <c r="N24" i="6"/>
  <c r="K24" i="6"/>
  <c r="I24" i="6"/>
  <c r="E24" i="6" s="1"/>
  <c r="G24" i="6"/>
  <c r="N23" i="6"/>
  <c r="K23" i="6"/>
  <c r="I23" i="6"/>
  <c r="G23" i="6"/>
  <c r="N22" i="6"/>
  <c r="K22" i="6"/>
  <c r="I22" i="6"/>
  <c r="E22" i="6" s="1"/>
  <c r="I6" i="9" s="1"/>
  <c r="G22" i="6"/>
  <c r="N21" i="6"/>
  <c r="K21" i="6"/>
  <c r="I21" i="6"/>
  <c r="G21" i="6"/>
  <c r="N20" i="6"/>
  <c r="K20" i="6"/>
  <c r="I20" i="6"/>
  <c r="G20" i="6"/>
  <c r="E20" i="6"/>
  <c r="N19" i="6"/>
  <c r="K19" i="6"/>
  <c r="I19" i="6"/>
  <c r="G19" i="6"/>
  <c r="E19" i="6" s="1"/>
  <c r="I8" i="9" s="1"/>
  <c r="N18" i="6"/>
  <c r="K18" i="6"/>
  <c r="I18" i="6"/>
  <c r="G18" i="6"/>
  <c r="E18" i="6"/>
  <c r="I26" i="9" s="1"/>
  <c r="N17" i="6"/>
  <c r="K17" i="6"/>
  <c r="I17" i="6"/>
  <c r="G17" i="6"/>
  <c r="E17" i="6" s="1"/>
  <c r="N16" i="6"/>
  <c r="K16" i="6"/>
  <c r="I16" i="6"/>
  <c r="E16" i="6" s="1"/>
  <c r="G16" i="6"/>
  <c r="N15" i="6"/>
  <c r="K15" i="6"/>
  <c r="I15" i="6"/>
  <c r="G15" i="6"/>
  <c r="N14" i="6"/>
  <c r="K14" i="6"/>
  <c r="I14" i="6"/>
  <c r="E14" i="6" s="1"/>
  <c r="G14" i="6"/>
  <c r="N13" i="6"/>
  <c r="K13" i="6"/>
  <c r="I13" i="6"/>
  <c r="G13" i="6"/>
  <c r="N12" i="6"/>
  <c r="K12" i="6"/>
  <c r="I12" i="6"/>
  <c r="G12" i="6"/>
  <c r="E12" i="6"/>
  <c r="N11" i="6"/>
  <c r="K11" i="6"/>
  <c r="I11" i="6"/>
  <c r="G11" i="6"/>
  <c r="E11" i="6" s="1"/>
  <c r="N10" i="6"/>
  <c r="K10" i="6"/>
  <c r="I10" i="6"/>
  <c r="G10" i="6"/>
  <c r="E10" i="6"/>
  <c r="N9" i="6"/>
  <c r="K9" i="6"/>
  <c r="I9" i="6"/>
  <c r="G9" i="6"/>
  <c r="E9" i="6" s="1"/>
  <c r="N8" i="6"/>
  <c r="K8" i="6"/>
  <c r="I8" i="6"/>
  <c r="E8" i="6" s="1"/>
  <c r="G8" i="6"/>
  <c r="N7" i="6"/>
  <c r="K7" i="6"/>
  <c r="I7" i="6"/>
  <c r="G7" i="6"/>
  <c r="N6" i="6"/>
  <c r="K6" i="6"/>
  <c r="I6" i="6"/>
  <c r="E6" i="6" s="1"/>
  <c r="I11" i="9" s="1"/>
  <c r="G6" i="6"/>
  <c r="N5" i="6"/>
  <c r="K5" i="6"/>
  <c r="I5" i="6"/>
  <c r="G5" i="6"/>
  <c r="N43" i="5"/>
  <c r="K43" i="5"/>
  <c r="I43" i="5"/>
  <c r="G43" i="5"/>
  <c r="E43" i="5"/>
  <c r="H31" i="9" s="1"/>
  <c r="N42" i="5"/>
  <c r="K42" i="5"/>
  <c r="I42" i="5"/>
  <c r="G42" i="5"/>
  <c r="E42" i="5" s="1"/>
  <c r="H39" i="9" s="1"/>
  <c r="N41" i="5"/>
  <c r="K41" i="5"/>
  <c r="I41" i="5"/>
  <c r="G41" i="5"/>
  <c r="E41" i="5"/>
  <c r="H41" i="9" s="1"/>
  <c r="N40" i="5"/>
  <c r="K40" i="5"/>
  <c r="I40" i="5"/>
  <c r="G40" i="5"/>
  <c r="E40" i="5" s="1"/>
  <c r="N39" i="5"/>
  <c r="K39" i="5"/>
  <c r="I39" i="5"/>
  <c r="E39" i="5" s="1"/>
  <c r="G39" i="5"/>
  <c r="N38" i="5"/>
  <c r="K38" i="5"/>
  <c r="I38" i="5"/>
  <c r="G38" i="5"/>
  <c r="N37" i="5"/>
  <c r="K37" i="5"/>
  <c r="I37" i="5"/>
  <c r="E37" i="5" s="1"/>
  <c r="G37" i="5"/>
  <c r="N36" i="5"/>
  <c r="K36" i="5"/>
  <c r="I36" i="5"/>
  <c r="G36" i="5"/>
  <c r="N35" i="5"/>
  <c r="K35" i="5"/>
  <c r="I35" i="5"/>
  <c r="G35" i="5"/>
  <c r="E35" i="5"/>
  <c r="N34" i="5"/>
  <c r="K34" i="5"/>
  <c r="I34" i="5"/>
  <c r="G34" i="5"/>
  <c r="E34" i="5" s="1"/>
  <c r="H27" i="9" s="1"/>
  <c r="N33" i="5"/>
  <c r="K33" i="5"/>
  <c r="I33" i="5"/>
  <c r="G33" i="5"/>
  <c r="E33" i="5"/>
  <c r="H40" i="9" s="1"/>
  <c r="N32" i="5"/>
  <c r="K32" i="5"/>
  <c r="I32" i="5"/>
  <c r="G32" i="5"/>
  <c r="E32" i="5" s="1"/>
  <c r="H24" i="9" s="1"/>
  <c r="N31" i="5"/>
  <c r="K31" i="5"/>
  <c r="I31" i="5"/>
  <c r="E31" i="5" s="1"/>
  <c r="H37" i="9" s="1"/>
  <c r="G31" i="5"/>
  <c r="N30" i="5"/>
  <c r="K30" i="5"/>
  <c r="I30" i="5"/>
  <c r="G30" i="5"/>
  <c r="N29" i="5"/>
  <c r="K29" i="5"/>
  <c r="I29" i="5"/>
  <c r="E29" i="5" s="1"/>
  <c r="H13" i="9" s="1"/>
  <c r="G29" i="5"/>
  <c r="N28" i="5"/>
  <c r="K28" i="5"/>
  <c r="I28" i="5"/>
  <c r="G28" i="5"/>
  <c r="N27" i="5"/>
  <c r="K27" i="5"/>
  <c r="I27" i="5"/>
  <c r="G27" i="5"/>
  <c r="E27" i="5"/>
  <c r="H17" i="9" s="1"/>
  <c r="N26" i="5"/>
  <c r="K26" i="5"/>
  <c r="I26" i="5"/>
  <c r="G26" i="5"/>
  <c r="E26" i="5" s="1"/>
  <c r="H16" i="9" s="1"/>
  <c r="N25" i="5"/>
  <c r="K25" i="5"/>
  <c r="I25" i="5"/>
  <c r="G25" i="5"/>
  <c r="E25" i="5"/>
  <c r="H15" i="9" s="1"/>
  <c r="N24" i="5"/>
  <c r="K24" i="5"/>
  <c r="I24" i="5"/>
  <c r="G24" i="5"/>
  <c r="E24" i="5" s="1"/>
  <c r="N23" i="5"/>
  <c r="K23" i="5"/>
  <c r="I23" i="5"/>
  <c r="E23" i="5" s="1"/>
  <c r="G23" i="5"/>
  <c r="N22" i="5"/>
  <c r="K22" i="5"/>
  <c r="I22" i="5"/>
  <c r="G22" i="5"/>
  <c r="N21" i="5"/>
  <c r="K21" i="5"/>
  <c r="I21" i="5"/>
  <c r="E21" i="5" s="1"/>
  <c r="H22" i="9" s="1"/>
  <c r="G21" i="5"/>
  <c r="N20" i="5"/>
  <c r="K20" i="5"/>
  <c r="I20" i="5"/>
  <c r="G20" i="5"/>
  <c r="N19" i="5"/>
  <c r="K19" i="5"/>
  <c r="I19" i="5"/>
  <c r="G19" i="5"/>
  <c r="E19" i="5"/>
  <c r="H10" i="9" s="1"/>
  <c r="N18" i="5"/>
  <c r="K18" i="5"/>
  <c r="I18" i="5"/>
  <c r="G18" i="5"/>
  <c r="E18" i="5" s="1"/>
  <c r="N17" i="5"/>
  <c r="K17" i="5"/>
  <c r="I17" i="5"/>
  <c r="G17" i="5"/>
  <c r="E17" i="5"/>
  <c r="N16" i="5"/>
  <c r="K16" i="5"/>
  <c r="I16" i="5"/>
  <c r="G16" i="5"/>
  <c r="E16" i="5" s="1"/>
  <c r="N15" i="5"/>
  <c r="K15" i="5"/>
  <c r="I15" i="5"/>
  <c r="E15" i="5" s="1"/>
  <c r="G15" i="5"/>
  <c r="N14" i="5"/>
  <c r="K14" i="5"/>
  <c r="I14" i="5"/>
  <c r="G14" i="5"/>
  <c r="N13" i="5"/>
  <c r="K13" i="5"/>
  <c r="I13" i="5"/>
  <c r="E13" i="5" s="1"/>
  <c r="H29" i="9" s="1"/>
  <c r="G13" i="5"/>
  <c r="N12" i="5"/>
  <c r="K12" i="5"/>
  <c r="I12" i="5"/>
  <c r="G12" i="5"/>
  <c r="N11" i="5"/>
  <c r="K11" i="5"/>
  <c r="I11" i="5"/>
  <c r="G11" i="5"/>
  <c r="E11" i="5"/>
  <c r="N10" i="5"/>
  <c r="K10" i="5"/>
  <c r="I10" i="5"/>
  <c r="G10" i="5"/>
  <c r="E10" i="5" s="1"/>
  <c r="N9" i="5"/>
  <c r="K9" i="5"/>
  <c r="I9" i="5"/>
  <c r="G9" i="5"/>
  <c r="E9" i="5"/>
  <c r="N8" i="5"/>
  <c r="K8" i="5"/>
  <c r="I8" i="5"/>
  <c r="G8" i="5"/>
  <c r="E8" i="5" s="1"/>
  <c r="N7" i="5"/>
  <c r="K7" i="5"/>
  <c r="I7" i="5"/>
  <c r="E7" i="5" s="1"/>
  <c r="H5" i="9" s="1"/>
  <c r="G7" i="5"/>
  <c r="N6" i="5"/>
  <c r="K6" i="5"/>
  <c r="I6" i="5"/>
  <c r="G6" i="5"/>
  <c r="N5" i="5"/>
  <c r="K5" i="5"/>
  <c r="I5" i="5"/>
  <c r="E5" i="5" s="1"/>
  <c r="G5" i="5"/>
  <c r="N112" i="4"/>
  <c r="K112" i="4"/>
  <c r="I112" i="4"/>
  <c r="G112" i="4"/>
  <c r="N111" i="4"/>
  <c r="K111" i="4"/>
  <c r="I111" i="4"/>
  <c r="G111" i="4"/>
  <c r="E111" i="4"/>
  <c r="N110" i="4"/>
  <c r="K110" i="4"/>
  <c r="I110" i="4"/>
  <c r="G110" i="4"/>
  <c r="E110" i="4" s="1"/>
  <c r="N109" i="4"/>
  <c r="K109" i="4"/>
  <c r="I109" i="4"/>
  <c r="G109" i="4"/>
  <c r="E109" i="4"/>
  <c r="N108" i="4"/>
  <c r="K108" i="4"/>
  <c r="I108" i="4"/>
  <c r="G108" i="4"/>
  <c r="E108" i="4" s="1"/>
  <c r="G35" i="9" s="1"/>
  <c r="N107" i="4"/>
  <c r="K107" i="4"/>
  <c r="I107" i="4"/>
  <c r="E107" i="4" s="1"/>
  <c r="G107" i="4"/>
  <c r="N106" i="4"/>
  <c r="K106" i="4"/>
  <c r="I106" i="4"/>
  <c r="G106" i="4"/>
  <c r="N105" i="4"/>
  <c r="K105" i="4"/>
  <c r="I105" i="4"/>
  <c r="E105" i="4" s="1"/>
  <c r="G105" i="4"/>
  <c r="N104" i="4"/>
  <c r="K104" i="4"/>
  <c r="I104" i="4"/>
  <c r="G104" i="4"/>
  <c r="N103" i="4"/>
  <c r="K103" i="4"/>
  <c r="I103" i="4"/>
  <c r="G103" i="4"/>
  <c r="E103" i="4"/>
  <c r="N102" i="4"/>
  <c r="K102" i="4"/>
  <c r="I102" i="4"/>
  <c r="G102" i="4"/>
  <c r="E102" i="4" s="1"/>
  <c r="N101" i="4"/>
  <c r="K101" i="4"/>
  <c r="I101" i="4"/>
  <c r="G101" i="4"/>
  <c r="E101" i="4"/>
  <c r="N100" i="4"/>
  <c r="K100" i="4"/>
  <c r="I100" i="4"/>
  <c r="G100" i="4"/>
  <c r="E100" i="4" s="1"/>
  <c r="N99" i="4"/>
  <c r="K99" i="4"/>
  <c r="I99" i="4"/>
  <c r="E99" i="4" s="1"/>
  <c r="G25" i="9" s="1"/>
  <c r="G99" i="4"/>
  <c r="N98" i="4"/>
  <c r="K98" i="4"/>
  <c r="I98" i="4"/>
  <c r="G98" i="4"/>
  <c r="N97" i="4"/>
  <c r="K97" i="4"/>
  <c r="I97" i="4"/>
  <c r="E97" i="4" s="1"/>
  <c r="G97" i="4"/>
  <c r="N96" i="4"/>
  <c r="K96" i="4"/>
  <c r="I96" i="4"/>
  <c r="G96" i="4"/>
  <c r="N95" i="4"/>
  <c r="K95" i="4"/>
  <c r="I95" i="4"/>
  <c r="G95" i="4"/>
  <c r="E95" i="4"/>
  <c r="N94" i="4"/>
  <c r="K94" i="4"/>
  <c r="I94" i="4"/>
  <c r="G94" i="4"/>
  <c r="E94" i="4" s="1"/>
  <c r="N93" i="4"/>
  <c r="K93" i="4"/>
  <c r="I93" i="4"/>
  <c r="G93" i="4"/>
  <c r="E93" i="4"/>
  <c r="N92" i="4"/>
  <c r="K92" i="4"/>
  <c r="I92" i="4"/>
  <c r="G92" i="4"/>
  <c r="E92" i="4" s="1"/>
  <c r="N91" i="4"/>
  <c r="K91" i="4"/>
  <c r="I91" i="4"/>
  <c r="E91" i="4" s="1"/>
  <c r="G91" i="4"/>
  <c r="N90" i="4"/>
  <c r="K90" i="4"/>
  <c r="I90" i="4"/>
  <c r="G90" i="4"/>
  <c r="N89" i="4"/>
  <c r="K89" i="4"/>
  <c r="I89" i="4"/>
  <c r="E89" i="4" s="1"/>
  <c r="G89" i="4"/>
  <c r="N88" i="4"/>
  <c r="K88" i="4"/>
  <c r="I88" i="4"/>
  <c r="G88" i="4"/>
  <c r="N87" i="4"/>
  <c r="K87" i="4"/>
  <c r="I87" i="4"/>
  <c r="G87" i="4"/>
  <c r="E87" i="4"/>
  <c r="N86" i="4"/>
  <c r="K86" i="4"/>
  <c r="I86" i="4"/>
  <c r="G86" i="4"/>
  <c r="E86" i="4" s="1"/>
  <c r="N85" i="4"/>
  <c r="K85" i="4"/>
  <c r="I85" i="4"/>
  <c r="G85" i="4"/>
  <c r="E85" i="4"/>
  <c r="N84" i="4"/>
  <c r="K84" i="4"/>
  <c r="I84" i="4"/>
  <c r="G84" i="4"/>
  <c r="E84" i="4" s="1"/>
  <c r="N83" i="4"/>
  <c r="K83" i="4"/>
  <c r="I83" i="4"/>
  <c r="E83" i="4" s="1"/>
  <c r="G83" i="4"/>
  <c r="N82" i="4"/>
  <c r="K82" i="4"/>
  <c r="I82" i="4"/>
  <c r="G82" i="4"/>
  <c r="N81" i="4"/>
  <c r="K81" i="4"/>
  <c r="I81" i="4"/>
  <c r="E81" i="4" s="1"/>
  <c r="G81" i="4"/>
  <c r="N80" i="4"/>
  <c r="K80" i="4"/>
  <c r="I80" i="4"/>
  <c r="G80" i="4"/>
  <c r="N79" i="4"/>
  <c r="K79" i="4"/>
  <c r="I79" i="4"/>
  <c r="G79" i="4"/>
  <c r="E79" i="4"/>
  <c r="N78" i="4"/>
  <c r="K78" i="4"/>
  <c r="I78" i="4"/>
  <c r="G78" i="4"/>
  <c r="E78" i="4" s="1"/>
  <c r="N77" i="4"/>
  <c r="K77" i="4"/>
  <c r="I77" i="4"/>
  <c r="G77" i="4"/>
  <c r="E77" i="4"/>
  <c r="N76" i="4"/>
  <c r="K76" i="4"/>
  <c r="I76" i="4"/>
  <c r="G76" i="4"/>
  <c r="E76" i="4" s="1"/>
  <c r="N75" i="4"/>
  <c r="K75" i="4"/>
  <c r="I75" i="4"/>
  <c r="E75" i="4" s="1"/>
  <c r="G75" i="4"/>
  <c r="N74" i="4"/>
  <c r="K74" i="4"/>
  <c r="I74" i="4"/>
  <c r="G74" i="4"/>
  <c r="N73" i="4"/>
  <c r="K73" i="4"/>
  <c r="I73" i="4"/>
  <c r="E73" i="4" s="1"/>
  <c r="G73" i="4"/>
  <c r="N72" i="4"/>
  <c r="K72" i="4"/>
  <c r="I72" i="4"/>
  <c r="G72" i="4"/>
  <c r="N71" i="4"/>
  <c r="K71" i="4"/>
  <c r="I71" i="4"/>
  <c r="G71" i="4"/>
  <c r="E71" i="4"/>
  <c r="G34" i="9" s="1"/>
  <c r="N70" i="4"/>
  <c r="K70" i="4"/>
  <c r="I70" i="4"/>
  <c r="G70" i="4"/>
  <c r="E70" i="4" s="1"/>
  <c r="N69" i="4"/>
  <c r="K69" i="4"/>
  <c r="I69" i="4"/>
  <c r="G69" i="4"/>
  <c r="E69" i="4"/>
  <c r="N68" i="4"/>
  <c r="K68" i="4"/>
  <c r="I68" i="4"/>
  <c r="G68" i="4"/>
  <c r="E68" i="4" s="1"/>
  <c r="N67" i="4"/>
  <c r="K67" i="4"/>
  <c r="I67" i="4"/>
  <c r="E67" i="4" s="1"/>
  <c r="G67" i="4"/>
  <c r="N66" i="4"/>
  <c r="K66" i="4"/>
  <c r="I66" i="4"/>
  <c r="G66" i="4"/>
  <c r="N65" i="4"/>
  <c r="K65" i="4"/>
  <c r="I65" i="4"/>
  <c r="E65" i="4" s="1"/>
  <c r="G17" i="9" s="1"/>
  <c r="G65" i="4"/>
  <c r="N64" i="4"/>
  <c r="K64" i="4"/>
  <c r="I64" i="4"/>
  <c r="G64" i="4"/>
  <c r="N63" i="4"/>
  <c r="K63" i="4"/>
  <c r="I63" i="4"/>
  <c r="G63" i="4"/>
  <c r="E63" i="4"/>
  <c r="N62" i="4"/>
  <c r="K62" i="4"/>
  <c r="I62" i="4"/>
  <c r="G62" i="4"/>
  <c r="E62" i="4" s="1"/>
  <c r="N61" i="4"/>
  <c r="K61" i="4"/>
  <c r="I61" i="4"/>
  <c r="G61" i="4"/>
  <c r="E61" i="4"/>
  <c r="N60" i="4"/>
  <c r="K60" i="4"/>
  <c r="I60" i="4"/>
  <c r="G60" i="4"/>
  <c r="E60" i="4" s="1"/>
  <c r="G15" i="9" s="1"/>
  <c r="N59" i="4"/>
  <c r="K59" i="4"/>
  <c r="I59" i="4"/>
  <c r="E59" i="4" s="1"/>
  <c r="G59" i="4"/>
  <c r="N58" i="4"/>
  <c r="K58" i="4"/>
  <c r="I58" i="4"/>
  <c r="G58" i="4"/>
  <c r="N57" i="4"/>
  <c r="K57" i="4"/>
  <c r="I57" i="4"/>
  <c r="E57" i="4" s="1"/>
  <c r="G57" i="4"/>
  <c r="N56" i="4"/>
  <c r="K56" i="4"/>
  <c r="I56" i="4"/>
  <c r="G56" i="4"/>
  <c r="N55" i="4"/>
  <c r="K55" i="4"/>
  <c r="I55" i="4"/>
  <c r="G55" i="4"/>
  <c r="E55" i="4"/>
  <c r="N54" i="4"/>
  <c r="K54" i="4"/>
  <c r="I54" i="4"/>
  <c r="G54" i="4"/>
  <c r="E54" i="4" s="1"/>
  <c r="N53" i="4"/>
  <c r="K53" i="4"/>
  <c r="I53" i="4"/>
  <c r="G53" i="4"/>
  <c r="E53" i="4"/>
  <c r="N52" i="4"/>
  <c r="K52" i="4"/>
  <c r="I52" i="4"/>
  <c r="G52" i="4"/>
  <c r="E52" i="4" s="1"/>
  <c r="N51" i="4"/>
  <c r="K51" i="4"/>
  <c r="I51" i="4"/>
  <c r="E51" i="4" s="1"/>
  <c r="G51" i="4"/>
  <c r="N50" i="4"/>
  <c r="K50" i="4"/>
  <c r="I50" i="4"/>
  <c r="G50" i="4"/>
  <c r="N49" i="4"/>
  <c r="K49" i="4"/>
  <c r="I49" i="4"/>
  <c r="E49" i="4" s="1"/>
  <c r="G49" i="4"/>
  <c r="N48" i="4"/>
  <c r="K48" i="4"/>
  <c r="I48" i="4"/>
  <c r="G48" i="4"/>
  <c r="N47" i="4"/>
  <c r="K47" i="4"/>
  <c r="I47" i="4"/>
  <c r="G47" i="4"/>
  <c r="E47" i="4"/>
  <c r="N46" i="4"/>
  <c r="K46" i="4"/>
  <c r="I46" i="4"/>
  <c r="G46" i="4"/>
  <c r="E46" i="4" s="1"/>
  <c r="N45" i="4"/>
  <c r="K45" i="4"/>
  <c r="I45" i="4"/>
  <c r="E45" i="4" s="1"/>
  <c r="G45" i="4"/>
  <c r="N44" i="4"/>
  <c r="K44" i="4"/>
  <c r="I44" i="4"/>
  <c r="G44" i="4"/>
  <c r="N43" i="4"/>
  <c r="K43" i="4"/>
  <c r="I43" i="4"/>
  <c r="E43" i="4" s="1"/>
  <c r="G13" i="9" s="1"/>
  <c r="G43" i="4"/>
  <c r="N42" i="4"/>
  <c r="K42" i="4"/>
  <c r="I42" i="4"/>
  <c r="G42" i="4"/>
  <c r="N41" i="4"/>
  <c r="K41" i="4"/>
  <c r="I41" i="4"/>
  <c r="E41" i="4" s="1"/>
  <c r="G41" i="4"/>
  <c r="N40" i="4"/>
  <c r="K40" i="4"/>
  <c r="I40" i="4"/>
  <c r="G40" i="4"/>
  <c r="N39" i="4"/>
  <c r="K39" i="4"/>
  <c r="I39" i="4"/>
  <c r="G39" i="4"/>
  <c r="E39" i="4" s="1"/>
  <c r="N38" i="4"/>
  <c r="K38" i="4"/>
  <c r="I38" i="4"/>
  <c r="G38" i="4"/>
  <c r="N37" i="4"/>
  <c r="K37" i="4"/>
  <c r="I37" i="4"/>
  <c r="G37" i="4"/>
  <c r="E37" i="4"/>
  <c r="N36" i="4"/>
  <c r="K36" i="4"/>
  <c r="I36" i="4"/>
  <c r="G36" i="4"/>
  <c r="E36" i="4" s="1"/>
  <c r="N35" i="4"/>
  <c r="K35" i="4"/>
  <c r="I35" i="4"/>
  <c r="G35" i="4"/>
  <c r="E35" i="4"/>
  <c r="N34" i="4"/>
  <c r="K34" i="4"/>
  <c r="I34" i="4"/>
  <c r="G34" i="4"/>
  <c r="E34" i="4" s="1"/>
  <c r="N33" i="4"/>
  <c r="K33" i="4"/>
  <c r="E33" i="4" s="1"/>
  <c r="I33" i="4"/>
  <c r="G33" i="4"/>
  <c r="N32" i="4"/>
  <c r="K32" i="4"/>
  <c r="I32" i="4"/>
  <c r="G32" i="4"/>
  <c r="E32" i="4"/>
  <c r="N31" i="4"/>
  <c r="K31" i="4"/>
  <c r="I31" i="4"/>
  <c r="G31" i="4"/>
  <c r="E31" i="4" s="1"/>
  <c r="N30" i="4"/>
  <c r="K30" i="4"/>
  <c r="I30" i="4"/>
  <c r="G30" i="4"/>
  <c r="N29" i="4"/>
  <c r="K29" i="4"/>
  <c r="I29" i="4"/>
  <c r="E29" i="4" s="1"/>
  <c r="G29" i="4"/>
  <c r="N28" i="4"/>
  <c r="K28" i="4"/>
  <c r="I28" i="4"/>
  <c r="G28" i="4"/>
  <c r="N27" i="4"/>
  <c r="K27" i="4"/>
  <c r="I27" i="4"/>
  <c r="G27" i="4"/>
  <c r="E27" i="4"/>
  <c r="N26" i="4"/>
  <c r="K26" i="4"/>
  <c r="I26" i="4"/>
  <c r="G26" i="4"/>
  <c r="E26" i="4" s="1"/>
  <c r="N25" i="4"/>
  <c r="K25" i="4"/>
  <c r="I25" i="4"/>
  <c r="E25" i="4" s="1"/>
  <c r="G25" i="4"/>
  <c r="N24" i="4"/>
  <c r="K24" i="4"/>
  <c r="I24" i="4"/>
  <c r="G24" i="4"/>
  <c r="E24" i="4"/>
  <c r="N23" i="4"/>
  <c r="K23" i="4"/>
  <c r="I23" i="4"/>
  <c r="G23" i="4"/>
  <c r="E23" i="4" s="1"/>
  <c r="G14" i="9" s="1"/>
  <c r="N22" i="4"/>
  <c r="K22" i="4"/>
  <c r="I22" i="4"/>
  <c r="G22" i="4"/>
  <c r="N21" i="4"/>
  <c r="K21" i="4"/>
  <c r="I21" i="4"/>
  <c r="E21" i="4" s="1"/>
  <c r="G21" i="4"/>
  <c r="N20" i="4"/>
  <c r="K20" i="4"/>
  <c r="I20" i="4"/>
  <c r="G20" i="4"/>
  <c r="N19" i="4"/>
  <c r="K19" i="4"/>
  <c r="I19" i="4"/>
  <c r="E19" i="4" s="1"/>
  <c r="G19" i="4"/>
  <c r="N18" i="4"/>
  <c r="K18" i="4"/>
  <c r="I18" i="4"/>
  <c r="G18" i="4"/>
  <c r="N17" i="4"/>
  <c r="K17" i="4"/>
  <c r="E17" i="4" s="1"/>
  <c r="I17" i="4"/>
  <c r="G17" i="4"/>
  <c r="N16" i="4"/>
  <c r="K16" i="4"/>
  <c r="I16" i="4"/>
  <c r="G16" i="4"/>
  <c r="E16" i="4"/>
  <c r="N15" i="4"/>
  <c r="K15" i="4"/>
  <c r="I15" i="4"/>
  <c r="G15" i="4"/>
  <c r="E15" i="4" s="1"/>
  <c r="N14" i="4"/>
  <c r="K14" i="4"/>
  <c r="I14" i="4"/>
  <c r="G14" i="4"/>
  <c r="N13" i="4"/>
  <c r="K13" i="4"/>
  <c r="I13" i="4"/>
  <c r="G13" i="4"/>
  <c r="E13" i="4"/>
  <c r="N12" i="4"/>
  <c r="K12" i="4"/>
  <c r="I12" i="4"/>
  <c r="G12" i="4"/>
  <c r="E12" i="4" s="1"/>
  <c r="N11" i="4"/>
  <c r="K11" i="4"/>
  <c r="I11" i="4"/>
  <c r="E11" i="4" s="1"/>
  <c r="G11" i="4"/>
  <c r="N10" i="4"/>
  <c r="K10" i="4"/>
  <c r="I10" i="4"/>
  <c r="G10" i="4"/>
  <c r="N9" i="4"/>
  <c r="K9" i="4"/>
  <c r="I9" i="4"/>
  <c r="E9" i="4" s="1"/>
  <c r="G9" i="4"/>
  <c r="N8" i="4"/>
  <c r="K8" i="4"/>
  <c r="I8" i="4"/>
  <c r="G8" i="4"/>
  <c r="E8" i="4"/>
  <c r="N7" i="4"/>
  <c r="K7" i="4"/>
  <c r="I7" i="4"/>
  <c r="G7" i="4"/>
  <c r="E7" i="4" s="1"/>
  <c r="N6" i="4"/>
  <c r="K6" i="4"/>
  <c r="I6" i="4"/>
  <c r="G6" i="4"/>
  <c r="N5" i="4"/>
  <c r="K5" i="4"/>
  <c r="I5" i="4"/>
  <c r="G5" i="4"/>
  <c r="E5" i="4"/>
  <c r="N80" i="3"/>
  <c r="K80" i="3"/>
  <c r="I80" i="3"/>
  <c r="G80" i="3"/>
  <c r="E80" i="3" s="1"/>
  <c r="N79" i="3"/>
  <c r="K79" i="3"/>
  <c r="I79" i="3"/>
  <c r="G79" i="3"/>
  <c r="E79" i="3"/>
  <c r="F42" i="9" s="1"/>
  <c r="N78" i="3"/>
  <c r="K78" i="3"/>
  <c r="I78" i="3"/>
  <c r="G78" i="3"/>
  <c r="E78" i="3" s="1"/>
  <c r="N77" i="3"/>
  <c r="K77" i="3"/>
  <c r="E77" i="3" s="1"/>
  <c r="I77" i="3"/>
  <c r="G77" i="3"/>
  <c r="N76" i="3"/>
  <c r="K76" i="3"/>
  <c r="I76" i="3"/>
  <c r="G76" i="3"/>
  <c r="E76" i="3"/>
  <c r="N75" i="3"/>
  <c r="K75" i="3"/>
  <c r="I75" i="3"/>
  <c r="G75" i="3"/>
  <c r="E75" i="3" s="1"/>
  <c r="N74" i="3"/>
  <c r="K74" i="3"/>
  <c r="I74" i="3"/>
  <c r="G74" i="3"/>
  <c r="N73" i="3"/>
  <c r="K73" i="3"/>
  <c r="I73" i="3"/>
  <c r="E73" i="3" s="1"/>
  <c r="G73" i="3"/>
  <c r="N72" i="3"/>
  <c r="K72" i="3"/>
  <c r="I72" i="3"/>
  <c r="G72" i="3"/>
  <c r="N71" i="3"/>
  <c r="K71" i="3"/>
  <c r="I71" i="3"/>
  <c r="G71" i="3"/>
  <c r="E71" i="3"/>
  <c r="N70" i="3"/>
  <c r="K70" i="3"/>
  <c r="I70" i="3"/>
  <c r="G70" i="3"/>
  <c r="E70" i="3" s="1"/>
  <c r="N69" i="3"/>
  <c r="K69" i="3"/>
  <c r="I69" i="3"/>
  <c r="E69" i="3" s="1"/>
  <c r="G69" i="3"/>
  <c r="N68" i="3"/>
  <c r="E68" i="3" s="1"/>
  <c r="K68" i="3"/>
  <c r="I68" i="3"/>
  <c r="G68" i="3"/>
  <c r="N67" i="3"/>
  <c r="K67" i="3"/>
  <c r="I67" i="3"/>
  <c r="G67" i="3"/>
  <c r="E67" i="3" s="1"/>
  <c r="N66" i="3"/>
  <c r="K66" i="3"/>
  <c r="I66" i="3"/>
  <c r="G66" i="3"/>
  <c r="N65" i="3"/>
  <c r="K65" i="3"/>
  <c r="I65" i="3"/>
  <c r="E65" i="3" s="1"/>
  <c r="G65" i="3"/>
  <c r="N64" i="3"/>
  <c r="K64" i="3"/>
  <c r="I64" i="3"/>
  <c r="G64" i="3"/>
  <c r="N63" i="3"/>
  <c r="K63" i="3"/>
  <c r="I63" i="3"/>
  <c r="E63" i="3" s="1"/>
  <c r="G63" i="3"/>
  <c r="N62" i="3"/>
  <c r="K62" i="3"/>
  <c r="I62" i="3"/>
  <c r="G62" i="3"/>
  <c r="N61" i="3"/>
  <c r="K61" i="3"/>
  <c r="E61" i="3" s="1"/>
  <c r="I61" i="3"/>
  <c r="G61" i="3"/>
  <c r="N60" i="3"/>
  <c r="K60" i="3"/>
  <c r="I60" i="3"/>
  <c r="G60" i="3"/>
  <c r="E60" i="3"/>
  <c r="N59" i="3"/>
  <c r="K59" i="3"/>
  <c r="I59" i="3"/>
  <c r="G59" i="3"/>
  <c r="E59" i="3" s="1"/>
  <c r="F23" i="9" s="1"/>
  <c r="N58" i="3"/>
  <c r="K58" i="3"/>
  <c r="I58" i="3"/>
  <c r="G58" i="3"/>
  <c r="N57" i="3"/>
  <c r="E57" i="3" s="1"/>
  <c r="K57" i="3"/>
  <c r="I57" i="3"/>
  <c r="G57" i="3"/>
  <c r="N56" i="3"/>
  <c r="K56" i="3"/>
  <c r="I56" i="3"/>
  <c r="G56" i="3"/>
  <c r="E56" i="3" s="1"/>
  <c r="N55" i="3"/>
  <c r="K55" i="3"/>
  <c r="I55" i="3"/>
  <c r="E55" i="3" s="1"/>
  <c r="G55" i="3"/>
  <c r="N54" i="3"/>
  <c r="K54" i="3"/>
  <c r="I54" i="3"/>
  <c r="G54" i="3"/>
  <c r="N53" i="3"/>
  <c r="K53" i="3"/>
  <c r="I53" i="3"/>
  <c r="E53" i="3" s="1"/>
  <c r="G53" i="3"/>
  <c r="N52" i="3"/>
  <c r="K52" i="3"/>
  <c r="I52" i="3"/>
  <c r="G52" i="3"/>
  <c r="E52" i="3"/>
  <c r="N51" i="3"/>
  <c r="K51" i="3"/>
  <c r="I51" i="3"/>
  <c r="G51" i="3"/>
  <c r="E51" i="3" s="1"/>
  <c r="N50" i="3"/>
  <c r="K50" i="3"/>
  <c r="I50" i="3"/>
  <c r="G50" i="3"/>
  <c r="N49" i="3"/>
  <c r="K49" i="3"/>
  <c r="I49" i="3"/>
  <c r="G49" i="3"/>
  <c r="E49" i="3"/>
  <c r="N48" i="3"/>
  <c r="K48" i="3"/>
  <c r="I48" i="3"/>
  <c r="G48" i="3"/>
  <c r="E48" i="3" s="1"/>
  <c r="N47" i="3"/>
  <c r="K47" i="3"/>
  <c r="I47" i="3"/>
  <c r="G47" i="3"/>
  <c r="E47" i="3"/>
  <c r="F21" i="9" s="1"/>
  <c r="N46" i="3"/>
  <c r="K46" i="3"/>
  <c r="I46" i="3"/>
  <c r="G46" i="3"/>
  <c r="E46" i="3" s="1"/>
  <c r="N45" i="3"/>
  <c r="K45" i="3"/>
  <c r="E45" i="3" s="1"/>
  <c r="I45" i="3"/>
  <c r="G45" i="3"/>
  <c r="N44" i="3"/>
  <c r="K44" i="3"/>
  <c r="I44" i="3"/>
  <c r="G44" i="3"/>
  <c r="E44" i="3"/>
  <c r="N43" i="3"/>
  <c r="K43" i="3"/>
  <c r="I43" i="3"/>
  <c r="G43" i="3"/>
  <c r="E43" i="3" s="1"/>
  <c r="F46" i="9" s="1"/>
  <c r="N42" i="3"/>
  <c r="K42" i="3"/>
  <c r="I42" i="3"/>
  <c r="G42" i="3"/>
  <c r="N41" i="3"/>
  <c r="K41" i="3"/>
  <c r="I41" i="3"/>
  <c r="E41" i="3" s="1"/>
  <c r="G41" i="3"/>
  <c r="N40" i="3"/>
  <c r="K40" i="3"/>
  <c r="I40" i="3"/>
  <c r="G40" i="3"/>
  <c r="N39" i="3"/>
  <c r="K39" i="3"/>
  <c r="I39" i="3"/>
  <c r="G39" i="3"/>
  <c r="E39" i="3"/>
  <c r="N38" i="3"/>
  <c r="K38" i="3"/>
  <c r="I38" i="3"/>
  <c r="G38" i="3"/>
  <c r="E38" i="3" s="1"/>
  <c r="N37" i="3"/>
  <c r="K37" i="3"/>
  <c r="I37" i="3"/>
  <c r="E37" i="3" s="1"/>
  <c r="G37" i="3"/>
  <c r="N36" i="3"/>
  <c r="E36" i="3" s="1"/>
  <c r="K36" i="3"/>
  <c r="I36" i="3"/>
  <c r="G36" i="3"/>
  <c r="N35" i="3"/>
  <c r="K35" i="3"/>
  <c r="I35" i="3"/>
  <c r="G35" i="3"/>
  <c r="E35" i="3" s="1"/>
  <c r="N34" i="3"/>
  <c r="K34" i="3"/>
  <c r="I34" i="3"/>
  <c r="G34" i="3"/>
  <c r="N33" i="3"/>
  <c r="K33" i="3"/>
  <c r="I33" i="3"/>
  <c r="E33" i="3" s="1"/>
  <c r="G33" i="3"/>
  <c r="N32" i="3"/>
  <c r="K32" i="3"/>
  <c r="I32" i="3"/>
  <c r="G32" i="3"/>
  <c r="N31" i="3"/>
  <c r="K31" i="3"/>
  <c r="I31" i="3"/>
  <c r="E31" i="3" s="1"/>
  <c r="G31" i="3"/>
  <c r="N30" i="3"/>
  <c r="K30" i="3"/>
  <c r="I30" i="3"/>
  <c r="G30" i="3"/>
  <c r="N29" i="3"/>
  <c r="K29" i="3"/>
  <c r="E29" i="3" s="1"/>
  <c r="I29" i="3"/>
  <c r="G29" i="3"/>
  <c r="N28" i="3"/>
  <c r="K28" i="3"/>
  <c r="I28" i="3"/>
  <c r="G28" i="3"/>
  <c r="E28" i="3"/>
  <c r="N27" i="3"/>
  <c r="K27" i="3"/>
  <c r="I27" i="3"/>
  <c r="G27" i="3"/>
  <c r="E27" i="3" s="1"/>
  <c r="N26" i="3"/>
  <c r="K26" i="3"/>
  <c r="I26" i="3"/>
  <c r="G26" i="3"/>
  <c r="N25" i="3"/>
  <c r="K25" i="3"/>
  <c r="I25" i="3"/>
  <c r="G25" i="3"/>
  <c r="E25" i="3"/>
  <c r="N24" i="3"/>
  <c r="K24" i="3"/>
  <c r="I24" i="3"/>
  <c r="G24" i="3"/>
  <c r="E24" i="3" s="1"/>
  <c r="N23" i="3"/>
  <c r="K23" i="3"/>
  <c r="I23" i="3"/>
  <c r="E23" i="3" s="1"/>
  <c r="G23" i="3"/>
  <c r="N22" i="3"/>
  <c r="K22" i="3"/>
  <c r="I22" i="3"/>
  <c r="G22" i="3"/>
  <c r="N21" i="3"/>
  <c r="K21" i="3"/>
  <c r="I21" i="3"/>
  <c r="E21" i="3" s="1"/>
  <c r="F24" i="9" s="1"/>
  <c r="G21" i="3"/>
  <c r="N20" i="3"/>
  <c r="K20" i="3"/>
  <c r="I20" i="3"/>
  <c r="G20" i="3"/>
  <c r="E20" i="3"/>
  <c r="N19" i="3"/>
  <c r="K19" i="3"/>
  <c r="I19" i="3"/>
  <c r="G19" i="3"/>
  <c r="E19" i="3" s="1"/>
  <c r="N18" i="3"/>
  <c r="K18" i="3"/>
  <c r="I18" i="3"/>
  <c r="G18" i="3"/>
  <c r="N17" i="3"/>
  <c r="K17" i="3"/>
  <c r="I17" i="3"/>
  <c r="G17" i="3"/>
  <c r="E17" i="3"/>
  <c r="N16" i="3"/>
  <c r="K16" i="3"/>
  <c r="I16" i="3"/>
  <c r="G16" i="3"/>
  <c r="E16" i="3" s="1"/>
  <c r="N15" i="3"/>
  <c r="K15" i="3"/>
  <c r="I15" i="3"/>
  <c r="G15" i="3"/>
  <c r="E15" i="3"/>
  <c r="N14" i="3"/>
  <c r="K14" i="3"/>
  <c r="I14" i="3"/>
  <c r="G14" i="3"/>
  <c r="E14" i="3" s="1"/>
  <c r="N13" i="3"/>
  <c r="K13" i="3"/>
  <c r="E13" i="3" s="1"/>
  <c r="F13" i="9" s="1"/>
  <c r="I13" i="3"/>
  <c r="G13" i="3"/>
  <c r="N12" i="3"/>
  <c r="K12" i="3"/>
  <c r="I12" i="3"/>
  <c r="G12" i="3"/>
  <c r="E12" i="3"/>
  <c r="N11" i="3"/>
  <c r="K11" i="3"/>
  <c r="I11" i="3"/>
  <c r="G11" i="3"/>
  <c r="E11" i="3" s="1"/>
  <c r="N10" i="3"/>
  <c r="K10" i="3"/>
  <c r="I10" i="3"/>
  <c r="G10" i="3"/>
  <c r="N9" i="3"/>
  <c r="K9" i="3"/>
  <c r="E9" i="3" s="1"/>
  <c r="F5" i="9" s="1"/>
  <c r="I9" i="3"/>
  <c r="G9" i="3"/>
  <c r="N8" i="3"/>
  <c r="K8" i="3"/>
  <c r="I8" i="3"/>
  <c r="G8" i="3"/>
  <c r="E8" i="3"/>
  <c r="N7" i="3"/>
  <c r="K7" i="3"/>
  <c r="I7" i="3"/>
  <c r="G7" i="3"/>
  <c r="E7" i="3" s="1"/>
  <c r="N6" i="3"/>
  <c r="K6" i="3"/>
  <c r="I6" i="3"/>
  <c r="G6" i="3"/>
  <c r="N5" i="3"/>
  <c r="K5" i="3"/>
  <c r="I5" i="3"/>
  <c r="E5" i="3" s="1"/>
  <c r="G5" i="3"/>
  <c r="N99" i="2"/>
  <c r="K99" i="2"/>
  <c r="I99" i="2"/>
  <c r="G99" i="2"/>
  <c r="E99" i="2"/>
  <c r="N98" i="2"/>
  <c r="K98" i="2"/>
  <c r="I98" i="2"/>
  <c r="G98" i="2"/>
  <c r="E98" i="2" s="1"/>
  <c r="E80" i="9" s="1"/>
  <c r="N97" i="2"/>
  <c r="K97" i="2"/>
  <c r="I97" i="2"/>
  <c r="G97" i="2"/>
  <c r="N96" i="2"/>
  <c r="E96" i="2" s="1"/>
  <c r="K96" i="2"/>
  <c r="I96" i="2"/>
  <c r="G96" i="2"/>
  <c r="N95" i="2"/>
  <c r="K95" i="2"/>
  <c r="I95" i="2"/>
  <c r="G95" i="2"/>
  <c r="E95" i="2" s="1"/>
  <c r="N94" i="2"/>
  <c r="K94" i="2"/>
  <c r="I94" i="2"/>
  <c r="E94" i="2" s="1"/>
  <c r="G94" i="2"/>
  <c r="N93" i="2"/>
  <c r="K93" i="2"/>
  <c r="I93" i="2"/>
  <c r="G93" i="2"/>
  <c r="N92" i="2"/>
  <c r="K92" i="2"/>
  <c r="I92" i="2"/>
  <c r="G92" i="2"/>
  <c r="E92" i="2"/>
  <c r="N91" i="2"/>
  <c r="K91" i="2"/>
  <c r="I91" i="2"/>
  <c r="G91" i="2"/>
  <c r="E91" i="2" s="1"/>
  <c r="N90" i="2"/>
  <c r="K90" i="2"/>
  <c r="I90" i="2"/>
  <c r="G90" i="2"/>
  <c r="N89" i="2"/>
  <c r="K89" i="2"/>
  <c r="I89" i="2"/>
  <c r="G89" i="2"/>
  <c r="N88" i="2"/>
  <c r="K88" i="2"/>
  <c r="I88" i="2"/>
  <c r="G88" i="2"/>
  <c r="E88" i="2"/>
  <c r="E31" i="9" s="1"/>
  <c r="N87" i="2"/>
  <c r="K87" i="2"/>
  <c r="I87" i="2"/>
  <c r="G87" i="2"/>
  <c r="E87" i="2" s="1"/>
  <c r="N86" i="2"/>
  <c r="K86" i="2"/>
  <c r="I86" i="2"/>
  <c r="E86" i="2" s="1"/>
  <c r="G86" i="2"/>
  <c r="N85" i="2"/>
  <c r="K85" i="2"/>
  <c r="I85" i="2"/>
  <c r="G85" i="2"/>
  <c r="N84" i="2"/>
  <c r="K84" i="2"/>
  <c r="I84" i="2"/>
  <c r="G84" i="2"/>
  <c r="N83" i="2"/>
  <c r="K83" i="2"/>
  <c r="E83" i="2" s="1"/>
  <c r="I83" i="2"/>
  <c r="G83" i="2"/>
  <c r="N82" i="2"/>
  <c r="K82" i="2"/>
  <c r="I82" i="2"/>
  <c r="G82" i="2"/>
  <c r="E82" i="2"/>
  <c r="E14" i="9" s="1"/>
  <c r="N81" i="2"/>
  <c r="K81" i="2"/>
  <c r="I81" i="2"/>
  <c r="G81" i="2"/>
  <c r="E81" i="2" s="1"/>
  <c r="N80" i="2"/>
  <c r="K80" i="2"/>
  <c r="I80" i="2"/>
  <c r="E80" i="2" s="1"/>
  <c r="G80" i="2"/>
  <c r="N79" i="2"/>
  <c r="K79" i="2"/>
  <c r="I79" i="2"/>
  <c r="G79" i="2"/>
  <c r="N78" i="2"/>
  <c r="K78" i="2"/>
  <c r="I78" i="2"/>
  <c r="E78" i="2" s="1"/>
  <c r="G78" i="2"/>
  <c r="N77" i="2"/>
  <c r="K77" i="2"/>
  <c r="I77" i="2"/>
  <c r="G77" i="2"/>
  <c r="N76" i="2"/>
  <c r="K76" i="2"/>
  <c r="E76" i="2" s="1"/>
  <c r="I76" i="2"/>
  <c r="G76" i="2"/>
  <c r="N75" i="2"/>
  <c r="K75" i="2"/>
  <c r="I75" i="2"/>
  <c r="G75" i="2"/>
  <c r="E75" i="2"/>
  <c r="E34" i="9" s="1"/>
  <c r="N74" i="2"/>
  <c r="K74" i="2"/>
  <c r="I74" i="2"/>
  <c r="G74" i="2"/>
  <c r="E74" i="2" s="1"/>
  <c r="N73" i="2"/>
  <c r="K73" i="2"/>
  <c r="I73" i="2"/>
  <c r="G73" i="2"/>
  <c r="N72" i="2"/>
  <c r="K72" i="2"/>
  <c r="I72" i="2"/>
  <c r="E72" i="2" s="1"/>
  <c r="G72" i="2"/>
  <c r="N71" i="2"/>
  <c r="K71" i="2"/>
  <c r="I71" i="2"/>
  <c r="G71" i="2"/>
  <c r="E71" i="2"/>
  <c r="N70" i="2"/>
  <c r="K70" i="2"/>
  <c r="I70" i="2"/>
  <c r="G70" i="2"/>
  <c r="E70" i="2" s="1"/>
  <c r="N69" i="2"/>
  <c r="K69" i="2"/>
  <c r="I69" i="2"/>
  <c r="G69" i="2"/>
  <c r="N68" i="2"/>
  <c r="K68" i="2"/>
  <c r="I68" i="2"/>
  <c r="E68" i="2" s="1"/>
  <c r="G68" i="2"/>
  <c r="N67" i="2"/>
  <c r="K67" i="2"/>
  <c r="I67" i="2"/>
  <c r="G67" i="2"/>
  <c r="E67" i="2"/>
  <c r="N66" i="2"/>
  <c r="K66" i="2"/>
  <c r="I66" i="2"/>
  <c r="G66" i="2"/>
  <c r="E66" i="2" s="1"/>
  <c r="N65" i="2"/>
  <c r="K65" i="2"/>
  <c r="I65" i="2"/>
  <c r="G65" i="2"/>
  <c r="N64" i="2"/>
  <c r="K64" i="2"/>
  <c r="I64" i="2"/>
  <c r="E64" i="2" s="1"/>
  <c r="G64" i="2"/>
  <c r="N63" i="2"/>
  <c r="K63" i="2"/>
  <c r="I63" i="2"/>
  <c r="G63" i="2"/>
  <c r="N62" i="2"/>
  <c r="K62" i="2"/>
  <c r="I62" i="2"/>
  <c r="G62" i="2"/>
  <c r="E62" i="2"/>
  <c r="N61" i="2"/>
  <c r="K61" i="2"/>
  <c r="I61" i="2"/>
  <c r="G61" i="2"/>
  <c r="E61" i="2" s="1"/>
  <c r="N60" i="2"/>
  <c r="E60" i="2" s="1"/>
  <c r="K60" i="2"/>
  <c r="I60" i="2"/>
  <c r="G60" i="2"/>
  <c r="N59" i="2"/>
  <c r="K59" i="2"/>
  <c r="I59" i="2"/>
  <c r="G59" i="2"/>
  <c r="E59" i="2" s="1"/>
  <c r="N58" i="2"/>
  <c r="K58" i="2"/>
  <c r="I58" i="2"/>
  <c r="G58" i="2"/>
  <c r="N57" i="2"/>
  <c r="K57" i="2"/>
  <c r="I57" i="2"/>
  <c r="G57" i="2"/>
  <c r="N56" i="2"/>
  <c r="K56" i="2"/>
  <c r="I56" i="2"/>
  <c r="E56" i="2" s="1"/>
  <c r="G56" i="2"/>
  <c r="N55" i="2"/>
  <c r="K55" i="2"/>
  <c r="I55" i="2"/>
  <c r="G55" i="2"/>
  <c r="E55" i="2" s="1"/>
  <c r="N54" i="2"/>
  <c r="E54" i="2" s="1"/>
  <c r="K54" i="2"/>
  <c r="I54" i="2"/>
  <c r="G54" i="2"/>
  <c r="N53" i="2"/>
  <c r="K53" i="2"/>
  <c r="I53" i="2"/>
  <c r="G53" i="2"/>
  <c r="E53" i="2" s="1"/>
  <c r="N52" i="2"/>
  <c r="K52" i="2"/>
  <c r="I52" i="2"/>
  <c r="G52" i="2"/>
  <c r="N51" i="2"/>
  <c r="K51" i="2"/>
  <c r="E51" i="2" s="1"/>
  <c r="I51" i="2"/>
  <c r="G51" i="2"/>
  <c r="N50" i="2"/>
  <c r="K50" i="2"/>
  <c r="I50" i="2"/>
  <c r="G50" i="2"/>
  <c r="E50" i="2"/>
  <c r="N49" i="2"/>
  <c r="K49" i="2"/>
  <c r="I49" i="2"/>
  <c r="G49" i="2"/>
  <c r="E49" i="2" s="1"/>
  <c r="N48" i="2"/>
  <c r="K48" i="2"/>
  <c r="I48" i="2"/>
  <c r="G48" i="2"/>
  <c r="E48" i="2"/>
  <c r="E42" i="9" s="1"/>
  <c r="N47" i="2"/>
  <c r="K47" i="2"/>
  <c r="I47" i="2"/>
  <c r="G47" i="2"/>
  <c r="E47" i="2" s="1"/>
  <c r="N46" i="2"/>
  <c r="E46" i="2" s="1"/>
  <c r="E36" i="9" s="1"/>
  <c r="K46" i="2"/>
  <c r="I46" i="2"/>
  <c r="G46" i="2"/>
  <c r="N45" i="2"/>
  <c r="K45" i="2"/>
  <c r="I45" i="2"/>
  <c r="G45" i="2"/>
  <c r="E45" i="2" s="1"/>
  <c r="N44" i="2"/>
  <c r="K44" i="2"/>
  <c r="E44" i="2" s="1"/>
  <c r="E11" i="9" s="1"/>
  <c r="I44" i="2"/>
  <c r="G44" i="2"/>
  <c r="N43" i="2"/>
  <c r="K43" i="2"/>
  <c r="I43" i="2"/>
  <c r="G43" i="2"/>
  <c r="E43" i="2"/>
  <c r="N42" i="2"/>
  <c r="K42" i="2"/>
  <c r="I42" i="2"/>
  <c r="G42" i="2"/>
  <c r="E42" i="2" s="1"/>
  <c r="N41" i="2"/>
  <c r="K41" i="2"/>
  <c r="I41" i="2"/>
  <c r="G41" i="2"/>
  <c r="N40" i="2"/>
  <c r="K40" i="2"/>
  <c r="E40" i="2" s="1"/>
  <c r="I40" i="2"/>
  <c r="G40" i="2"/>
  <c r="N39" i="2"/>
  <c r="E39" i="2" s="1"/>
  <c r="K39" i="2"/>
  <c r="I39" i="2"/>
  <c r="G39" i="2"/>
  <c r="N38" i="2"/>
  <c r="K38" i="2"/>
  <c r="I38" i="2"/>
  <c r="G38" i="2"/>
  <c r="E38" i="2" s="1"/>
  <c r="N37" i="2"/>
  <c r="K37" i="2"/>
  <c r="I37" i="2"/>
  <c r="G37" i="2"/>
  <c r="N36" i="2"/>
  <c r="K36" i="2"/>
  <c r="I36" i="2"/>
  <c r="E36" i="2" s="1"/>
  <c r="G36" i="2"/>
  <c r="N35" i="2"/>
  <c r="K35" i="2"/>
  <c r="I35" i="2"/>
  <c r="G35" i="2"/>
  <c r="E35" i="2"/>
  <c r="E43" i="9" s="1"/>
  <c r="C43" i="9" s="1"/>
  <c r="N34" i="2"/>
  <c r="K34" i="2"/>
  <c r="I34" i="2"/>
  <c r="G34" i="2"/>
  <c r="E34" i="2" s="1"/>
  <c r="E40" i="9" s="1"/>
  <c r="N33" i="2"/>
  <c r="K33" i="2"/>
  <c r="I33" i="2"/>
  <c r="G33" i="2"/>
  <c r="N32" i="2"/>
  <c r="K32" i="2"/>
  <c r="I32" i="2"/>
  <c r="G32" i="2"/>
  <c r="E32" i="2"/>
  <c r="N31" i="2"/>
  <c r="K31" i="2"/>
  <c r="I31" i="2"/>
  <c r="G31" i="2"/>
  <c r="E31" i="2" s="1"/>
  <c r="N30" i="2"/>
  <c r="K30" i="2"/>
  <c r="I30" i="2"/>
  <c r="E30" i="2" s="1"/>
  <c r="E20" i="9" s="1"/>
  <c r="G30" i="2"/>
  <c r="N29" i="2"/>
  <c r="K29" i="2"/>
  <c r="I29" i="2"/>
  <c r="G29" i="2"/>
  <c r="N28" i="2"/>
  <c r="K28" i="2"/>
  <c r="I28" i="2"/>
  <c r="G28" i="2"/>
  <c r="E28" i="2"/>
  <c r="N27" i="2"/>
  <c r="K27" i="2"/>
  <c r="I27" i="2"/>
  <c r="G27" i="2"/>
  <c r="E27" i="2" s="1"/>
  <c r="N26" i="2"/>
  <c r="K26" i="2"/>
  <c r="I26" i="2"/>
  <c r="G26" i="2"/>
  <c r="N25" i="2"/>
  <c r="K25" i="2"/>
  <c r="I25" i="2"/>
  <c r="G25" i="2"/>
  <c r="N24" i="2"/>
  <c r="E24" i="2" s="1"/>
  <c r="K24" i="2"/>
  <c r="I24" i="2"/>
  <c r="G24" i="2"/>
  <c r="N23" i="2"/>
  <c r="K23" i="2"/>
  <c r="I23" i="2"/>
  <c r="G23" i="2"/>
  <c r="E23" i="2" s="1"/>
  <c r="N22" i="2"/>
  <c r="K22" i="2"/>
  <c r="I22" i="2"/>
  <c r="E22" i="2" s="1"/>
  <c r="G22" i="2"/>
  <c r="N21" i="2"/>
  <c r="K21" i="2"/>
  <c r="I21" i="2"/>
  <c r="G21" i="2"/>
  <c r="N20" i="2"/>
  <c r="K20" i="2"/>
  <c r="I20" i="2"/>
  <c r="G20" i="2"/>
  <c r="N19" i="2"/>
  <c r="K19" i="2"/>
  <c r="E19" i="2" s="1"/>
  <c r="I19" i="2"/>
  <c r="G19" i="2"/>
  <c r="N18" i="2"/>
  <c r="E18" i="2" s="1"/>
  <c r="K18" i="2"/>
  <c r="I18" i="2"/>
  <c r="G18" i="2"/>
  <c r="N17" i="2"/>
  <c r="K17" i="2"/>
  <c r="I17" i="2"/>
  <c r="G17" i="2"/>
  <c r="E17" i="2" s="1"/>
  <c r="N16" i="2"/>
  <c r="K16" i="2"/>
  <c r="I16" i="2"/>
  <c r="E16" i="2" s="1"/>
  <c r="E23" i="9" s="1"/>
  <c r="G16" i="2"/>
  <c r="N15" i="2"/>
  <c r="K15" i="2"/>
  <c r="I15" i="2"/>
  <c r="G15" i="2"/>
  <c r="N14" i="2"/>
  <c r="K14" i="2"/>
  <c r="I14" i="2"/>
  <c r="E14" i="2" s="1"/>
  <c r="G14" i="2"/>
  <c r="N13" i="2"/>
  <c r="K13" i="2"/>
  <c r="I13" i="2"/>
  <c r="G13" i="2"/>
  <c r="N12" i="2"/>
  <c r="K12" i="2"/>
  <c r="E12" i="2" s="1"/>
  <c r="I12" i="2"/>
  <c r="G12" i="2"/>
  <c r="N11" i="2"/>
  <c r="K11" i="2"/>
  <c r="I11" i="2"/>
  <c r="G11" i="2"/>
  <c r="E11" i="2"/>
  <c r="N10" i="2"/>
  <c r="K10" i="2"/>
  <c r="I10" i="2"/>
  <c r="G10" i="2"/>
  <c r="E10" i="2" s="1"/>
  <c r="N9" i="2"/>
  <c r="K9" i="2"/>
  <c r="I9" i="2"/>
  <c r="G9" i="2"/>
  <c r="N8" i="2"/>
  <c r="K8" i="2"/>
  <c r="I8" i="2"/>
  <c r="E8" i="2" s="1"/>
  <c r="G8" i="2"/>
  <c r="N7" i="2"/>
  <c r="K7" i="2"/>
  <c r="I7" i="2"/>
  <c r="G7" i="2"/>
  <c r="E7" i="2"/>
  <c r="N6" i="2"/>
  <c r="K6" i="2"/>
  <c r="I6" i="2"/>
  <c r="G6" i="2"/>
  <c r="E6" i="2" s="1"/>
  <c r="N5" i="2"/>
  <c r="K5" i="2"/>
  <c r="I5" i="2"/>
  <c r="G5" i="2"/>
  <c r="N82" i="1"/>
  <c r="K82" i="1"/>
  <c r="I82" i="1"/>
  <c r="E82" i="1" s="1"/>
  <c r="G82" i="1"/>
  <c r="N81" i="1"/>
  <c r="E81" i="1" s="1"/>
  <c r="K81" i="1"/>
  <c r="I81" i="1"/>
  <c r="G81" i="1"/>
  <c r="N80" i="1"/>
  <c r="K80" i="1"/>
  <c r="I80" i="1"/>
  <c r="G80" i="1"/>
  <c r="E80" i="1" s="1"/>
  <c r="N79" i="1"/>
  <c r="K79" i="1"/>
  <c r="I79" i="1"/>
  <c r="G79" i="1"/>
  <c r="N78" i="1"/>
  <c r="K78" i="1"/>
  <c r="I78" i="1"/>
  <c r="E78" i="1" s="1"/>
  <c r="G78" i="1"/>
  <c r="N77" i="1"/>
  <c r="K77" i="1"/>
  <c r="I77" i="1"/>
  <c r="G77" i="1"/>
  <c r="N76" i="1"/>
  <c r="K76" i="1"/>
  <c r="I76" i="1"/>
  <c r="G76" i="1"/>
  <c r="E76" i="1"/>
  <c r="N75" i="1"/>
  <c r="K75" i="1"/>
  <c r="I75" i="1"/>
  <c r="G75" i="1"/>
  <c r="E75" i="1" s="1"/>
  <c r="N74" i="1"/>
  <c r="E74" i="1" s="1"/>
  <c r="K74" i="1"/>
  <c r="I74" i="1"/>
  <c r="G74" i="1"/>
  <c r="N73" i="1"/>
  <c r="K73" i="1"/>
  <c r="I73" i="1"/>
  <c r="G73" i="1"/>
  <c r="E73" i="1" s="1"/>
  <c r="N72" i="1"/>
  <c r="K72" i="1"/>
  <c r="I72" i="1"/>
  <c r="G72" i="1"/>
  <c r="N71" i="1"/>
  <c r="K71" i="1"/>
  <c r="I71" i="1"/>
  <c r="G71" i="1"/>
  <c r="N70" i="1"/>
  <c r="K70" i="1"/>
  <c r="I70" i="1"/>
  <c r="E70" i="1" s="1"/>
  <c r="G70" i="1"/>
  <c r="N69" i="1"/>
  <c r="K69" i="1"/>
  <c r="I69" i="1"/>
  <c r="G69" i="1"/>
  <c r="E69" i="1" s="1"/>
  <c r="D28" i="9" s="1"/>
  <c r="N68" i="1"/>
  <c r="E68" i="1" s="1"/>
  <c r="K68" i="1"/>
  <c r="I68" i="1"/>
  <c r="G68" i="1"/>
  <c r="N67" i="1"/>
  <c r="K67" i="1"/>
  <c r="I67" i="1"/>
  <c r="G67" i="1"/>
  <c r="E67" i="1" s="1"/>
  <c r="N66" i="1"/>
  <c r="K66" i="1"/>
  <c r="I66" i="1"/>
  <c r="G66" i="1"/>
  <c r="N65" i="1"/>
  <c r="K65" i="1"/>
  <c r="E65" i="1" s="1"/>
  <c r="I65" i="1"/>
  <c r="G65" i="1"/>
  <c r="N64" i="1"/>
  <c r="K64" i="1"/>
  <c r="I64" i="1"/>
  <c r="G64" i="1"/>
  <c r="E64" i="1"/>
  <c r="N63" i="1"/>
  <c r="K63" i="1"/>
  <c r="I63" i="1"/>
  <c r="G63" i="1"/>
  <c r="E63" i="1" s="1"/>
  <c r="N62" i="1"/>
  <c r="K62" i="1"/>
  <c r="I62" i="1"/>
  <c r="G62" i="1"/>
  <c r="E62" i="1"/>
  <c r="N61" i="1"/>
  <c r="K61" i="1"/>
  <c r="I61" i="1"/>
  <c r="G61" i="1"/>
  <c r="E61" i="1" s="1"/>
  <c r="N60" i="1"/>
  <c r="K60" i="1"/>
  <c r="I60" i="1"/>
  <c r="G60" i="1"/>
  <c r="E60" i="1"/>
  <c r="N59" i="1"/>
  <c r="K59" i="1"/>
  <c r="I59" i="1"/>
  <c r="G59" i="1"/>
  <c r="E59" i="1" s="1"/>
  <c r="N58" i="1"/>
  <c r="K58" i="1"/>
  <c r="E58" i="1" s="1"/>
  <c r="I58" i="1"/>
  <c r="G58" i="1"/>
  <c r="N57" i="1"/>
  <c r="K57" i="1"/>
  <c r="I57" i="1"/>
  <c r="G57" i="1"/>
  <c r="E57" i="1"/>
  <c r="D27" i="9" s="1"/>
  <c r="N56" i="1"/>
  <c r="K56" i="1"/>
  <c r="I56" i="1"/>
  <c r="G56" i="1"/>
  <c r="E56" i="1" s="1"/>
  <c r="N55" i="1"/>
  <c r="K55" i="1"/>
  <c r="I55" i="1"/>
  <c r="G55" i="1"/>
  <c r="N54" i="1"/>
  <c r="K54" i="1"/>
  <c r="E54" i="1" s="1"/>
  <c r="I54" i="1"/>
  <c r="G54" i="1"/>
  <c r="N53" i="1"/>
  <c r="E53" i="1" s="1"/>
  <c r="K53" i="1"/>
  <c r="I53" i="1"/>
  <c r="G53" i="1"/>
  <c r="N52" i="1"/>
  <c r="K52" i="1"/>
  <c r="I52" i="1"/>
  <c r="G52" i="1"/>
  <c r="E52" i="1" s="1"/>
  <c r="N51" i="1"/>
  <c r="K51" i="1"/>
  <c r="I51" i="1"/>
  <c r="G51" i="1"/>
  <c r="N50" i="1"/>
  <c r="K50" i="1"/>
  <c r="I50" i="1"/>
  <c r="E50" i="1" s="1"/>
  <c r="D6" i="9" s="1"/>
  <c r="G50" i="1"/>
  <c r="N49" i="1"/>
  <c r="K49" i="1"/>
  <c r="I49" i="1"/>
  <c r="G49" i="1"/>
  <c r="E49" i="1"/>
  <c r="N48" i="1"/>
  <c r="K48" i="1"/>
  <c r="I48" i="1"/>
  <c r="G48" i="1"/>
  <c r="E48" i="1" s="1"/>
  <c r="N47" i="1"/>
  <c r="K47" i="1"/>
  <c r="I47" i="1"/>
  <c r="G47" i="1"/>
  <c r="N46" i="1"/>
  <c r="K46" i="1"/>
  <c r="I46" i="1"/>
  <c r="G46" i="1"/>
  <c r="E46" i="1"/>
  <c r="N45" i="1"/>
  <c r="K45" i="1"/>
  <c r="I45" i="1"/>
  <c r="G45" i="1"/>
  <c r="E45" i="1" s="1"/>
  <c r="D10" i="9" s="1"/>
  <c r="N44" i="1"/>
  <c r="K44" i="1"/>
  <c r="I44" i="1"/>
  <c r="E44" i="1" s="1"/>
  <c r="G44" i="1"/>
  <c r="N43" i="1"/>
  <c r="K43" i="1"/>
  <c r="I43" i="1"/>
  <c r="G43" i="1"/>
  <c r="N42" i="1"/>
  <c r="K42" i="1"/>
  <c r="I42" i="1"/>
  <c r="G42" i="1"/>
  <c r="E42" i="1"/>
  <c r="N41" i="1"/>
  <c r="K41" i="1"/>
  <c r="I41" i="1"/>
  <c r="G41" i="1"/>
  <c r="E41" i="1" s="1"/>
  <c r="N40" i="1"/>
  <c r="K40" i="1"/>
  <c r="I40" i="1"/>
  <c r="G40" i="1"/>
  <c r="N39" i="1"/>
  <c r="K39" i="1"/>
  <c r="I39" i="1"/>
  <c r="G39" i="1"/>
  <c r="N38" i="1"/>
  <c r="K38" i="1"/>
  <c r="I38" i="1"/>
  <c r="G38" i="1"/>
  <c r="E38" i="1"/>
  <c r="N37" i="1"/>
  <c r="K37" i="1"/>
  <c r="I37" i="1"/>
  <c r="G37" i="1"/>
  <c r="E37" i="1" s="1"/>
  <c r="N36" i="1"/>
  <c r="K36" i="1"/>
  <c r="I36" i="1"/>
  <c r="E36" i="1" s="1"/>
  <c r="G36" i="1"/>
  <c r="N35" i="1"/>
  <c r="K35" i="1"/>
  <c r="I35" i="1"/>
  <c r="G35" i="1"/>
  <c r="N34" i="1"/>
  <c r="K34" i="1"/>
  <c r="I34" i="1"/>
  <c r="G34" i="1"/>
  <c r="N33" i="1"/>
  <c r="K33" i="1"/>
  <c r="E33" i="1" s="1"/>
  <c r="I33" i="1"/>
  <c r="G33" i="1"/>
  <c r="N32" i="1"/>
  <c r="E32" i="1" s="1"/>
  <c r="D15" i="9" s="1"/>
  <c r="K32" i="1"/>
  <c r="I32" i="1"/>
  <c r="G32" i="1"/>
  <c r="N31" i="1"/>
  <c r="K31" i="1"/>
  <c r="I31" i="1"/>
  <c r="G31" i="1"/>
  <c r="E31" i="1" s="1"/>
  <c r="N30" i="1"/>
  <c r="K30" i="1"/>
  <c r="I30" i="1"/>
  <c r="E30" i="1" s="1"/>
  <c r="G30" i="1"/>
  <c r="N29" i="1"/>
  <c r="K29" i="1"/>
  <c r="I29" i="1"/>
  <c r="G29" i="1"/>
  <c r="N28" i="1"/>
  <c r="K28" i="1"/>
  <c r="I28" i="1"/>
  <c r="E28" i="1" s="1"/>
  <c r="G28" i="1"/>
  <c r="N27" i="1"/>
  <c r="K27" i="1"/>
  <c r="I27" i="1"/>
  <c r="G27" i="1"/>
  <c r="N26" i="1"/>
  <c r="K26" i="1"/>
  <c r="E26" i="1" s="1"/>
  <c r="I26" i="1"/>
  <c r="G26" i="1"/>
  <c r="N25" i="1"/>
  <c r="E25" i="1" s="1"/>
  <c r="K25" i="1"/>
  <c r="I25" i="1"/>
  <c r="G25" i="1"/>
  <c r="N24" i="1"/>
  <c r="K24" i="1"/>
  <c r="I24" i="1"/>
  <c r="G24" i="1"/>
  <c r="E24" i="1" s="1"/>
  <c r="N23" i="1"/>
  <c r="K23" i="1"/>
  <c r="I23" i="1"/>
  <c r="E23" i="1" s="1"/>
  <c r="D12" i="9" s="1"/>
  <c r="G23" i="1"/>
  <c r="N22" i="1"/>
  <c r="K22" i="1"/>
  <c r="I22" i="1"/>
  <c r="G22" i="1"/>
  <c r="E22" i="1"/>
  <c r="N21" i="1"/>
  <c r="K21" i="1"/>
  <c r="I21" i="1"/>
  <c r="G21" i="1"/>
  <c r="E21" i="1" s="1"/>
  <c r="N20" i="1"/>
  <c r="K20" i="1"/>
  <c r="I20" i="1"/>
  <c r="G20" i="1"/>
  <c r="N19" i="1"/>
  <c r="E19" i="1" s="1"/>
  <c r="K19" i="1"/>
  <c r="I19" i="1"/>
  <c r="G19" i="1"/>
  <c r="N18" i="1"/>
  <c r="K18" i="1"/>
  <c r="I18" i="1"/>
  <c r="G18" i="1"/>
  <c r="E18" i="1" s="1"/>
  <c r="N17" i="1"/>
  <c r="K17" i="1"/>
  <c r="I17" i="1"/>
  <c r="E17" i="1" s="1"/>
  <c r="G17" i="1"/>
  <c r="N16" i="1"/>
  <c r="K16" i="1"/>
  <c r="I16" i="1"/>
  <c r="G16" i="1"/>
  <c r="N15" i="1"/>
  <c r="K15" i="1"/>
  <c r="E15" i="1" s="1"/>
  <c r="I15" i="1"/>
  <c r="G15" i="1"/>
  <c r="N14" i="1"/>
  <c r="K14" i="1"/>
  <c r="I14" i="1"/>
  <c r="G14" i="1"/>
  <c r="E14" i="1"/>
  <c r="N13" i="1"/>
  <c r="K13" i="1"/>
  <c r="I13" i="1"/>
  <c r="G13" i="1"/>
  <c r="E13" i="1" s="1"/>
  <c r="N12" i="1"/>
  <c r="K12" i="1"/>
  <c r="I12" i="1"/>
  <c r="G12" i="1"/>
  <c r="N11" i="1"/>
  <c r="K11" i="1"/>
  <c r="I11" i="1"/>
  <c r="E11" i="1" s="1"/>
  <c r="G11" i="1"/>
  <c r="N10" i="1"/>
  <c r="K10" i="1"/>
  <c r="I10" i="1"/>
  <c r="G10" i="1"/>
  <c r="E10" i="1" s="1"/>
  <c r="N9" i="1"/>
  <c r="E9" i="1" s="1"/>
  <c r="D8" i="9" s="1"/>
  <c r="K9" i="1"/>
  <c r="I9" i="1"/>
  <c r="G9" i="1"/>
  <c r="N8" i="1"/>
  <c r="K8" i="1"/>
  <c r="I8" i="1"/>
  <c r="G8" i="1"/>
  <c r="E8" i="1" s="1"/>
  <c r="N7" i="1"/>
  <c r="K7" i="1"/>
  <c r="I7" i="1"/>
  <c r="E7" i="1" s="1"/>
  <c r="G7" i="1"/>
  <c r="N6" i="1"/>
  <c r="K6" i="1"/>
  <c r="I6" i="1"/>
  <c r="G6" i="1"/>
  <c r="E6" i="1"/>
  <c r="N5" i="1"/>
  <c r="K5" i="1"/>
  <c r="I5" i="1"/>
  <c r="G5" i="1"/>
  <c r="E5" i="1" s="1"/>
  <c r="G3" i="9" l="1"/>
  <c r="D13" i="9"/>
  <c r="D9" i="9"/>
  <c r="E25" i="9"/>
  <c r="F20" i="9"/>
  <c r="D14" i="9"/>
  <c r="E16" i="9"/>
  <c r="G6" i="9"/>
  <c r="D5" i="9"/>
  <c r="F16" i="9"/>
  <c r="F22" i="9"/>
  <c r="F30" i="9"/>
  <c r="E16" i="1"/>
  <c r="D4" i="9" s="1"/>
  <c r="E27" i="1"/>
  <c r="E35" i="1"/>
  <c r="D17" i="9" s="1"/>
  <c r="C17" i="9" s="1"/>
  <c r="D31" i="9"/>
  <c r="E77" i="1"/>
  <c r="E17" i="9"/>
  <c r="E13" i="2"/>
  <c r="E8" i="9" s="1"/>
  <c r="E21" i="2"/>
  <c r="E27" i="9"/>
  <c r="E18" i="9"/>
  <c r="E63" i="2"/>
  <c r="E10" i="9" s="1"/>
  <c r="E77" i="2"/>
  <c r="E85" i="2"/>
  <c r="E30" i="9" s="1"/>
  <c r="E35" i="9"/>
  <c r="F7" i="9"/>
  <c r="E30" i="3"/>
  <c r="F14" i="9" s="1"/>
  <c r="E40" i="3"/>
  <c r="F44" i="9" s="1"/>
  <c r="C44" i="9" s="1"/>
  <c r="F25" i="9"/>
  <c r="E62" i="3"/>
  <c r="E72" i="3"/>
  <c r="G5" i="9"/>
  <c r="E18" i="4"/>
  <c r="G11" i="9" s="1"/>
  <c r="E28" i="4"/>
  <c r="G20" i="9"/>
  <c r="E40" i="4"/>
  <c r="H3" i="9"/>
  <c r="E12" i="1"/>
  <c r="D82" i="9" s="1"/>
  <c r="E29" i="1"/>
  <c r="D7" i="9" s="1"/>
  <c r="E34" i="1"/>
  <c r="D33" i="9" s="1"/>
  <c r="C33" i="9" s="1"/>
  <c r="E43" i="1"/>
  <c r="D16" i="9" s="1"/>
  <c r="C16" i="9" s="1"/>
  <c r="E51" i="1"/>
  <c r="D30" i="9" s="1"/>
  <c r="E72" i="1"/>
  <c r="E79" i="1"/>
  <c r="D11" i="9" s="1"/>
  <c r="C11" i="9" s="1"/>
  <c r="E15" i="2"/>
  <c r="E20" i="2"/>
  <c r="E29" i="2"/>
  <c r="E5" i="9" s="1"/>
  <c r="E37" i="2"/>
  <c r="E13" i="9" s="1"/>
  <c r="E58" i="2"/>
  <c r="E39" i="9" s="1"/>
  <c r="E65" i="2"/>
  <c r="E79" i="2"/>
  <c r="E84" i="2"/>
  <c r="E93" i="2"/>
  <c r="E6" i="3"/>
  <c r="E22" i="3"/>
  <c r="F10" i="9" s="1"/>
  <c r="E32" i="3"/>
  <c r="F15" i="9" s="1"/>
  <c r="F17" i="9"/>
  <c r="E54" i="3"/>
  <c r="E64" i="3"/>
  <c r="F31" i="9" s="1"/>
  <c r="E10" i="4"/>
  <c r="G4" i="9" s="1"/>
  <c r="E20" i="4"/>
  <c r="E44" i="4"/>
  <c r="G21" i="9"/>
  <c r="I38" i="9"/>
  <c r="I27" i="9"/>
  <c r="C27" i="9" s="1"/>
  <c r="E7" i="9"/>
  <c r="F18" i="9"/>
  <c r="F4" i="9"/>
  <c r="G10" i="9"/>
  <c r="E20" i="1"/>
  <c r="D21" i="9" s="1"/>
  <c r="E40" i="1"/>
  <c r="D20" i="9" s="1"/>
  <c r="E47" i="1"/>
  <c r="D3" i="9" s="1"/>
  <c r="E66" i="1"/>
  <c r="D25" i="9" s="1"/>
  <c r="C25" i="9" s="1"/>
  <c r="E5" i="2"/>
  <c r="E26" i="2"/>
  <c r="E33" i="2"/>
  <c r="E4" i="9" s="1"/>
  <c r="E52" i="2"/>
  <c r="E6" i="9" s="1"/>
  <c r="E69" i="2"/>
  <c r="E90" i="2"/>
  <c r="E15" i="9" s="1"/>
  <c r="E97" i="2"/>
  <c r="E21" i="9" s="1"/>
  <c r="F6" i="9"/>
  <c r="F11" i="9"/>
  <c r="G22" i="9"/>
  <c r="G27" i="9"/>
  <c r="E48" i="4"/>
  <c r="E56" i="4"/>
  <c r="E64" i="4"/>
  <c r="E72" i="4"/>
  <c r="G24" i="9" s="1"/>
  <c r="E80" i="4"/>
  <c r="G42" i="9" s="1"/>
  <c r="C42" i="9" s="1"/>
  <c r="E88" i="4"/>
  <c r="G16" i="9" s="1"/>
  <c r="E96" i="4"/>
  <c r="G28" i="9" s="1"/>
  <c r="E104" i="4"/>
  <c r="E112" i="4"/>
  <c r="E12" i="5"/>
  <c r="E20" i="5"/>
  <c r="E28" i="5"/>
  <c r="E36" i="5"/>
  <c r="E5" i="6"/>
  <c r="E13" i="6"/>
  <c r="I4" i="9" s="1"/>
  <c r="E21" i="6"/>
  <c r="E29" i="6"/>
  <c r="E37" i="6"/>
  <c r="E45" i="6"/>
  <c r="I7" i="9" s="1"/>
  <c r="E53" i="6"/>
  <c r="E61" i="6"/>
  <c r="I24" i="9" s="1"/>
  <c r="E69" i="6"/>
  <c r="I23" i="9" s="1"/>
  <c r="E77" i="6"/>
  <c r="E85" i="6"/>
  <c r="E8" i="7"/>
  <c r="J6" i="9" s="1"/>
  <c r="E14" i="7"/>
  <c r="J37" i="9" s="1"/>
  <c r="E39" i="1"/>
  <c r="D18" i="9" s="1"/>
  <c r="E55" i="1"/>
  <c r="D22" i="9" s="1"/>
  <c r="E71" i="1"/>
  <c r="D35" i="9" s="1"/>
  <c r="C35" i="9" s="1"/>
  <c r="E9" i="2"/>
  <c r="E25" i="2"/>
  <c r="E41" i="2"/>
  <c r="E22" i="9" s="1"/>
  <c r="E57" i="2"/>
  <c r="E12" i="9" s="1"/>
  <c r="C12" i="9" s="1"/>
  <c r="E73" i="2"/>
  <c r="E89" i="2"/>
  <c r="E10" i="3"/>
  <c r="F82" i="9" s="1"/>
  <c r="E26" i="3"/>
  <c r="E42" i="3"/>
  <c r="F45" i="9" s="1"/>
  <c r="E58" i="3"/>
  <c r="F12" i="9" s="1"/>
  <c r="E74" i="3"/>
  <c r="F34" i="9" s="1"/>
  <c r="E14" i="4"/>
  <c r="G8" i="9" s="1"/>
  <c r="E30" i="4"/>
  <c r="G9" i="9" s="1"/>
  <c r="E42" i="4"/>
  <c r="G12" i="9" s="1"/>
  <c r="E50" i="4"/>
  <c r="G18" i="9" s="1"/>
  <c r="E58" i="4"/>
  <c r="E66" i="4"/>
  <c r="E74" i="4"/>
  <c r="E82" i="4"/>
  <c r="E90" i="4"/>
  <c r="E98" i="4"/>
  <c r="E106" i="4"/>
  <c r="E6" i="5"/>
  <c r="E14" i="5"/>
  <c r="E22" i="5"/>
  <c r="H6" i="9" s="1"/>
  <c r="E30" i="5"/>
  <c r="H12" i="9" s="1"/>
  <c r="E38" i="5"/>
  <c r="H7" i="9" s="1"/>
  <c r="E7" i="6"/>
  <c r="I3" i="9" s="1"/>
  <c r="E15" i="6"/>
  <c r="E23" i="6"/>
  <c r="E31" i="6"/>
  <c r="E39" i="6"/>
  <c r="I18" i="9" s="1"/>
  <c r="E47" i="6"/>
  <c r="E55" i="6"/>
  <c r="E63" i="6"/>
  <c r="E71" i="6"/>
  <c r="I28" i="9" s="1"/>
  <c r="E79" i="6"/>
  <c r="E5" i="7"/>
  <c r="K4" i="9"/>
  <c r="E18" i="3"/>
  <c r="F3" i="9" s="1"/>
  <c r="E34" i="3"/>
  <c r="F9" i="9" s="1"/>
  <c r="E50" i="3"/>
  <c r="F28" i="9" s="1"/>
  <c r="E66" i="3"/>
  <c r="F39" i="9" s="1"/>
  <c r="E6" i="4"/>
  <c r="G7" i="9" s="1"/>
  <c r="E22" i="4"/>
  <c r="E38" i="4"/>
  <c r="G26" i="9" s="1"/>
  <c r="G23" i="9"/>
  <c r="C23" i="9" s="1"/>
  <c r="G30" i="9"/>
  <c r="I9" i="9"/>
  <c r="I16" i="9"/>
  <c r="I34" i="9"/>
  <c r="I25" i="9"/>
  <c r="K11" i="9"/>
  <c r="C24" i="9"/>
  <c r="J9" i="9"/>
  <c r="C46" i="9"/>
  <c r="C80" i="9"/>
  <c r="E14" i="8"/>
  <c r="E22" i="8"/>
  <c r="E30" i="8"/>
  <c r="E38" i="8"/>
  <c r="K14" i="9" s="1"/>
  <c r="E46" i="8"/>
  <c r="K22" i="9" s="1"/>
  <c r="C26" i="9"/>
  <c r="C32" i="9"/>
  <c r="C34" i="9"/>
  <c r="C37" i="9"/>
  <c r="E8" i="8"/>
  <c r="K6" i="9" s="1"/>
  <c r="E16" i="8"/>
  <c r="K5" i="9" s="1"/>
  <c r="E24" i="8"/>
  <c r="E32" i="8"/>
  <c r="K18" i="9" s="1"/>
  <c r="E40" i="8"/>
  <c r="E48" i="8"/>
  <c r="K41" i="9" s="1"/>
  <c r="C41" i="9" s="1"/>
  <c r="C29" i="9"/>
  <c r="C36" i="9"/>
  <c r="C38" i="9"/>
  <c r="C40" i="9"/>
  <c r="C45" i="9"/>
  <c r="C28" i="9" l="1"/>
  <c r="C15" i="9"/>
  <c r="C10" i="9"/>
  <c r="C8" i="9"/>
  <c r="C6" i="9"/>
  <c r="C4" i="9"/>
  <c r="C9" i="9"/>
  <c r="H4" i="9"/>
  <c r="C22" i="9"/>
  <c r="H21" i="9"/>
  <c r="C31" i="9"/>
  <c r="E9" i="9"/>
  <c r="C30" i="9"/>
  <c r="C13" i="9"/>
  <c r="G82" i="9"/>
  <c r="F8" i="9"/>
  <c r="K82" i="9"/>
  <c r="J82" i="9"/>
  <c r="J14" i="9"/>
  <c r="C14" i="9" s="1"/>
  <c r="C18" i="9"/>
  <c r="C20" i="9"/>
  <c r="K7" i="9"/>
  <c r="C7" i="9" s="1"/>
  <c r="I82" i="9"/>
  <c r="I5" i="9"/>
  <c r="C5" i="9" s="1"/>
  <c r="E82" i="9"/>
  <c r="E3" i="9"/>
  <c r="C3" i="9" s="1"/>
  <c r="C21" i="9"/>
  <c r="C39" i="9"/>
  <c r="E19" i="9"/>
  <c r="C19" i="9" s="1"/>
  <c r="H82" i="9"/>
</calcChain>
</file>

<file path=xl/sharedStrings.xml><?xml version="1.0" encoding="utf-8"?>
<sst xmlns="http://schemas.openxmlformats.org/spreadsheetml/2006/main" count="2059" uniqueCount="1006">
  <si>
    <t>Benjamins Garçons</t>
  </si>
  <si>
    <t>Minimes Filles</t>
  </si>
  <si>
    <t>Benjamines Filles</t>
  </si>
  <si>
    <t>TOTAL</t>
  </si>
  <si>
    <t>Duathlon</t>
  </si>
  <si>
    <t>1/2 finale Triathlon</t>
  </si>
  <si>
    <t>Aquathlon</t>
  </si>
  <si>
    <t>Class Tri</t>
  </si>
  <si>
    <t>Triathlon</t>
  </si>
  <si>
    <t>Coefficient 1,5</t>
  </si>
  <si>
    <t>Coefficient 2</t>
  </si>
  <si>
    <t>Coefficient 1</t>
  </si>
  <si>
    <t>Clt</t>
  </si>
  <si>
    <t>Nom</t>
  </si>
  <si>
    <t>Prénom</t>
  </si>
  <si>
    <t>Club</t>
  </si>
  <si>
    <t>Pts</t>
  </si>
  <si>
    <t>DOUCHE</t>
  </si>
  <si>
    <t>Leonie</t>
  </si>
  <si>
    <t>METZ TRIATHLON</t>
  </si>
  <si>
    <t>Tristan</t>
  </si>
  <si>
    <t>MOURGUES</t>
  </si>
  <si>
    <t>Soline</t>
  </si>
  <si>
    <t>E.C.A. CHAUMONT TRIATHLON</t>
  </si>
  <si>
    <t>HENRY</t>
  </si>
  <si>
    <t>Ariane</t>
  </si>
  <si>
    <t>WEBER</t>
  </si>
  <si>
    <t>ELEA</t>
  </si>
  <si>
    <t>TRIATHLON GRAND VILLERUPT 54</t>
  </si>
  <si>
    <t>RAVIS</t>
  </si>
  <si>
    <t>Baptiste</t>
  </si>
  <si>
    <t>MEYBLUM</t>
  </si>
  <si>
    <t>Laly</t>
  </si>
  <si>
    <t>BREG</t>
  </si>
  <si>
    <t>Axel</t>
  </si>
  <si>
    <t>Valentine</t>
  </si>
  <si>
    <t>SELESTAT CA TRI</t>
  </si>
  <si>
    <t>NOURI</t>
  </si>
  <si>
    <t>Nora</t>
  </si>
  <si>
    <t>TRI VOSGES DU NORD</t>
  </si>
  <si>
    <t>CLAUDE</t>
  </si>
  <si>
    <t>Agathe</t>
  </si>
  <si>
    <t>CONSTANT</t>
  </si>
  <si>
    <t>ZIEGLER</t>
  </si>
  <si>
    <t>Lison</t>
  </si>
  <si>
    <t>TRIMOVAL MOLSHEIM</t>
  </si>
  <si>
    <t>NOTHUM</t>
  </si>
  <si>
    <t>Gwen</t>
  </si>
  <si>
    <t>CCCE TRIATHLON CLUB</t>
  </si>
  <si>
    <t>CACCIATORE</t>
  </si>
  <si>
    <t>Paolo</t>
  </si>
  <si>
    <t>VAN DEN BOSSCHE</t>
  </si>
  <si>
    <t>Lou</t>
  </si>
  <si>
    <t>MULLER</t>
  </si>
  <si>
    <t>DENIS</t>
  </si>
  <si>
    <t>Pierre</t>
  </si>
  <si>
    <t>Manon</t>
  </si>
  <si>
    <t>REIMS TRIATHLON</t>
  </si>
  <si>
    <t>PARIS</t>
  </si>
  <si>
    <t>Camille</t>
  </si>
  <si>
    <t>PIERRET</t>
  </si>
  <si>
    <t>Leane</t>
  </si>
  <si>
    <t>FONTAINE</t>
  </si>
  <si>
    <t>Maxime</t>
  </si>
  <si>
    <t>ESPERANCE TEAM NOGENT TRIATHLON</t>
  </si>
  <si>
    <t>DUSAILLANT</t>
  </si>
  <si>
    <t>Adélaide</t>
  </si>
  <si>
    <t>GERGEN</t>
  </si>
  <si>
    <t>LOANE</t>
  </si>
  <si>
    <t>BAYART</t>
  </si>
  <si>
    <t>Gael</t>
  </si>
  <si>
    <t>CATELLE</t>
  </si>
  <si>
    <t>SUBLON</t>
  </si>
  <si>
    <t>LOUANNE</t>
  </si>
  <si>
    <t>NAVECO BETSCHDORF</t>
  </si>
  <si>
    <t>SCHILTZ</t>
  </si>
  <si>
    <t>Finn</t>
  </si>
  <si>
    <t>CHAUVEHEID</t>
  </si>
  <si>
    <t>Hannah</t>
  </si>
  <si>
    <t>GRASSET</t>
  </si>
  <si>
    <t>Jeanne</t>
  </si>
  <si>
    <t>THIRIOT</t>
  </si>
  <si>
    <t>ZINCK</t>
  </si>
  <si>
    <t>MADELINE</t>
  </si>
  <si>
    <t>ANTONIN</t>
  </si>
  <si>
    <t>BURIDON</t>
  </si>
  <si>
    <t>JADE</t>
  </si>
  <si>
    <t>HAAS</t>
  </si>
  <si>
    <t>Margot</t>
  </si>
  <si>
    <t>CORNUEL</t>
  </si>
  <si>
    <t>ASPTT STRASBOURG TRI</t>
  </si>
  <si>
    <t>Gauthier</t>
  </si>
  <si>
    <t>LN52 SECTION TRIATHLON</t>
  </si>
  <si>
    <t>SCHERRER</t>
  </si>
  <si>
    <t>Juline</t>
  </si>
  <si>
    <t>ASPTT MULHOUSE TRI</t>
  </si>
  <si>
    <t>FISCHER</t>
  </si>
  <si>
    <t>JANSON-ALIBELLI</t>
  </si>
  <si>
    <t>LIV</t>
  </si>
  <si>
    <t>VERDUN MEUSE TRIATHLON</t>
  </si>
  <si>
    <t>FOUSSE</t>
  </si>
  <si>
    <t>Jade</t>
  </si>
  <si>
    <t>DEPERNET</t>
  </si>
  <si>
    <t>Eva</t>
  </si>
  <si>
    <t>WEINBRENNER</t>
  </si>
  <si>
    <t>ANA</t>
  </si>
  <si>
    <t>FRANCOIS</t>
  </si>
  <si>
    <t>Noe</t>
  </si>
  <si>
    <t>PRIN</t>
  </si>
  <si>
    <t>VAHEANA</t>
  </si>
  <si>
    <t>ANDRE</t>
  </si>
  <si>
    <t>Quentin</t>
  </si>
  <si>
    <t>ZUSSLIN</t>
  </si>
  <si>
    <t>MAEVE</t>
  </si>
  <si>
    <t>FAST GUEBWILLER</t>
  </si>
  <si>
    <t>HAUTY</t>
  </si>
  <si>
    <t>Rafael</t>
  </si>
  <si>
    <t>TOUSSAINT</t>
  </si>
  <si>
    <t>Ombeline</t>
  </si>
  <si>
    <t>TEAM SEDAN TRIATHLON</t>
  </si>
  <si>
    <t>DSQ</t>
  </si>
  <si>
    <t>SCRIVE</t>
  </si>
  <si>
    <t>Mahé</t>
  </si>
  <si>
    <t>OESTERLE</t>
  </si>
  <si>
    <t>CHLOE</t>
  </si>
  <si>
    <t>FANTINI</t>
  </si>
  <si>
    <t>CAMILLE</t>
  </si>
  <si>
    <t>LALOUA</t>
  </si>
  <si>
    <t>Aglae</t>
  </si>
  <si>
    <t>KRONOS TRIATHLON</t>
  </si>
  <si>
    <t>OSTER</t>
  </si>
  <si>
    <t>MAXENCE</t>
  </si>
  <si>
    <t>KOESTEL</t>
  </si>
  <si>
    <t>EMMA</t>
  </si>
  <si>
    <t>SIEGEL</t>
  </si>
  <si>
    <t>Emma</t>
  </si>
  <si>
    <t>SG WANTZENAU TRI</t>
  </si>
  <si>
    <t>ISSEMANN--CHERAY</t>
  </si>
  <si>
    <t>GWENAELLE</t>
  </si>
  <si>
    <t>HOHLER</t>
  </si>
  <si>
    <t>Ronan</t>
  </si>
  <si>
    <t>TROYES GYMNIQUE TRI 10</t>
  </si>
  <si>
    <t>CAILLET</t>
  </si>
  <si>
    <t>MARION</t>
  </si>
  <si>
    <t>TAC COLMAR</t>
  </si>
  <si>
    <t>LE NAOUR</t>
  </si>
  <si>
    <t>Thybo</t>
  </si>
  <si>
    <t>HOLLEDERER</t>
  </si>
  <si>
    <t>KROMBACH</t>
  </si>
  <si>
    <t>LENA</t>
  </si>
  <si>
    <t>MARA</t>
  </si>
  <si>
    <t>HIRTZ</t>
  </si>
  <si>
    <t>EGLANTINE</t>
  </si>
  <si>
    <t>MATTER</t>
  </si>
  <si>
    <t>THEODORE</t>
  </si>
  <si>
    <t>RIES</t>
  </si>
  <si>
    <t>NOEMIE</t>
  </si>
  <si>
    <t>GERARD</t>
  </si>
  <si>
    <t>LUCIE</t>
  </si>
  <si>
    <t>BARRETT-HAYES</t>
  </si>
  <si>
    <t>KRISTINA</t>
  </si>
  <si>
    <t>FIERUS</t>
  </si>
  <si>
    <t>LAURA</t>
  </si>
  <si>
    <t>BAILLY</t>
  </si>
  <si>
    <t>DEVINCENZI</t>
  </si>
  <si>
    <t>Louise</t>
  </si>
  <si>
    <t>YOANN</t>
  </si>
  <si>
    <t>REMY</t>
  </si>
  <si>
    <t>CLEMENCE</t>
  </si>
  <si>
    <t>VITTEL TRIATHLON</t>
  </si>
  <si>
    <t>MOTTE</t>
  </si>
  <si>
    <t>CHATEL</t>
  </si>
  <si>
    <t>CHLOÉ</t>
  </si>
  <si>
    <t>ENGEL KLING</t>
  </si>
  <si>
    <t>TOM</t>
  </si>
  <si>
    <t>MERKEL</t>
  </si>
  <si>
    <t>CLARA</t>
  </si>
  <si>
    <t>KLOCK-M-SAMBA</t>
  </si>
  <si>
    <t>Anne-victoire</t>
  </si>
  <si>
    <t>FAETIBOLT</t>
  </si>
  <si>
    <t>ANJA</t>
  </si>
  <si>
    <t>MARCHAL</t>
  </si>
  <si>
    <t>GUILLEMIN</t>
  </si>
  <si>
    <t>BRIQUET</t>
  </si>
  <si>
    <t>DEGUISNE</t>
  </si>
  <si>
    <t>FLORIANE</t>
  </si>
  <si>
    <t>CHRETIEN</t>
  </si>
  <si>
    <t>HASCOET</t>
  </si>
  <si>
    <t>ANDREA</t>
  </si>
  <si>
    <t>ELIOTT</t>
  </si>
  <si>
    <t>MAURAND</t>
  </si>
  <si>
    <t>Clemence</t>
  </si>
  <si>
    <t>LESAGE</t>
  </si>
  <si>
    <t>SCHOTT</t>
  </si>
  <si>
    <t>CLEMENT</t>
  </si>
  <si>
    <t>ROMANE</t>
  </si>
  <si>
    <t>JOHANN</t>
  </si>
  <si>
    <t>REBECCA</t>
  </si>
  <si>
    <t>ZUROWSKI</t>
  </si>
  <si>
    <t>LÉONIE</t>
  </si>
  <si>
    <t>TRIATHLON TOUL TEAM</t>
  </si>
  <si>
    <t>HOFFMANN</t>
  </si>
  <si>
    <t>Elea</t>
  </si>
  <si>
    <t>PELETTE</t>
  </si>
  <si>
    <t>JULIAN</t>
  </si>
  <si>
    <t>DNF</t>
  </si>
  <si>
    <t>TORNOW</t>
  </si>
  <si>
    <t>POPPEE</t>
  </si>
  <si>
    <t>VIARD</t>
  </si>
  <si>
    <t>Gerssandre</t>
  </si>
  <si>
    <t>ZANTE</t>
  </si>
  <si>
    <t>CAHART</t>
  </si>
  <si>
    <t>CHARLEVILLE TRIATHLON ARDENNES</t>
  </si>
  <si>
    <t>VICTOIRE</t>
  </si>
  <si>
    <t>HUMBERT</t>
  </si>
  <si>
    <t>Anais</t>
  </si>
  <si>
    <t>Marceau</t>
  </si>
  <si>
    <t>LAEMMEL</t>
  </si>
  <si>
    <t>FIONA</t>
  </si>
  <si>
    <t>JOOL TEAM</t>
  </si>
  <si>
    <t>MORANGE</t>
  </si>
  <si>
    <t>Louis</t>
  </si>
  <si>
    <t>Maia</t>
  </si>
  <si>
    <t>ULRICH</t>
  </si>
  <si>
    <t>100</t>
  </si>
  <si>
    <t>GUYOT MAIER</t>
  </si>
  <si>
    <t>Yanis</t>
  </si>
  <si>
    <t>EPERNAY TRIATHLON PAYS DE CHAMPAGNE</t>
  </si>
  <si>
    <t>FAIVRE</t>
  </si>
  <si>
    <t>Flora</t>
  </si>
  <si>
    <t>TRIATHLON LANEUVEVILLE DEVANT NA</t>
  </si>
  <si>
    <t>BETTEMBOURG</t>
  </si>
  <si>
    <t>TRIATHLON THIONVILLE YUTZ CLUB</t>
  </si>
  <si>
    <t>68</t>
  </si>
  <si>
    <t>REMACLY</t>
  </si>
  <si>
    <t>Gabriel</t>
  </si>
  <si>
    <t>BRAND</t>
  </si>
  <si>
    <t xml:space="preserve">COVAA TRIATHLON </t>
  </si>
  <si>
    <t>Yeliz</t>
  </si>
  <si>
    <t>IRON CLUB DANNEMARIE</t>
  </si>
  <si>
    <t>HAENNEL</t>
  </si>
  <si>
    <t>Lola</t>
  </si>
  <si>
    <t>GOUVENAUX</t>
  </si>
  <si>
    <t>Maëlle</t>
  </si>
  <si>
    <t>MARESCA</t>
  </si>
  <si>
    <t>Mély</t>
  </si>
  <si>
    <t>DEPAQUIT</t>
  </si>
  <si>
    <t>Augustin</t>
  </si>
  <si>
    <t>JUNGERT</t>
  </si>
  <si>
    <t>PARMENTELAT</t>
  </si>
  <si>
    <t>Lili Rose</t>
  </si>
  <si>
    <t>TRIATHLON CLUB DE LA VOLOGNE</t>
  </si>
  <si>
    <t>MANGEL</t>
  </si>
  <si>
    <t>RENAULD</t>
  </si>
  <si>
    <t>Lilian</t>
  </si>
  <si>
    <t>HAMANT</t>
  </si>
  <si>
    <t>Eloise</t>
  </si>
  <si>
    <t>132</t>
  </si>
  <si>
    <t>SUZON</t>
  </si>
  <si>
    <t>ABDULLA</t>
  </si>
  <si>
    <t>Phoebe</t>
  </si>
  <si>
    <t>Nathan</t>
  </si>
  <si>
    <t>124</t>
  </si>
  <si>
    <t>MARTINEZ</t>
  </si>
  <si>
    <t>Marie</t>
  </si>
  <si>
    <t>GERARDMER TRIATHLON</t>
  </si>
  <si>
    <t>WEISHAAR</t>
  </si>
  <si>
    <t>Justine</t>
  </si>
  <si>
    <t>HIRSCHAUER</t>
  </si>
  <si>
    <t>Remi</t>
  </si>
  <si>
    <t>MARTIN</t>
  </si>
  <si>
    <t>123</t>
  </si>
  <si>
    <t>Daphnee</t>
  </si>
  <si>
    <t>E.C.A. CHAUMONT TRIATHLON DUATHLON</t>
  </si>
  <si>
    <t>126</t>
  </si>
  <si>
    <t>RISSER</t>
  </si>
  <si>
    <t>HERMANCE</t>
  </si>
  <si>
    <t>TRIATHLON REMIREMONT OLYMPIQUE CLUB</t>
  </si>
  <si>
    <t>BRINGEL</t>
  </si>
  <si>
    <t>Mathias</t>
  </si>
  <si>
    <t>DUMANGIN</t>
  </si>
  <si>
    <t>Clara</t>
  </si>
  <si>
    <t>119</t>
  </si>
  <si>
    <t>CHARLES</t>
  </si>
  <si>
    <t>THALIA</t>
  </si>
  <si>
    <t>CRON</t>
  </si>
  <si>
    <t>Lisa</t>
  </si>
  <si>
    <t>SCHOENIG</t>
  </si>
  <si>
    <t>Ferreol</t>
  </si>
  <si>
    <t>112</t>
  </si>
  <si>
    <t>GRIVEL</t>
  </si>
  <si>
    <t>FATET</t>
  </si>
  <si>
    <t>MARGOT</t>
  </si>
  <si>
    <t>Elisa</t>
  </si>
  <si>
    <t>121</t>
  </si>
  <si>
    <t>GENSON</t>
  </si>
  <si>
    <t>TRIATHLON NANCY LORRAINE</t>
  </si>
  <si>
    <t>111</t>
  </si>
  <si>
    <t>PFERSCH</t>
  </si>
  <si>
    <t>Felicie</t>
  </si>
  <si>
    <t>VASSEUR</t>
  </si>
  <si>
    <t>MANON</t>
  </si>
  <si>
    <t>113</t>
  </si>
  <si>
    <t>BOESCH</t>
  </si>
  <si>
    <t>Malo</t>
  </si>
  <si>
    <t>105</t>
  </si>
  <si>
    <t>ANDRIEN</t>
  </si>
  <si>
    <t>Zoe</t>
  </si>
  <si>
    <t>PION</t>
  </si>
  <si>
    <t>Jenna</t>
  </si>
  <si>
    <t>109</t>
  </si>
  <si>
    <t>CLOTEAUX</t>
  </si>
  <si>
    <t>103</t>
  </si>
  <si>
    <t>LECHEVALIER</t>
  </si>
  <si>
    <t>Elouan Arthus</t>
  </si>
  <si>
    <t>RISCHNER</t>
  </si>
  <si>
    <t>Pauline</t>
  </si>
  <si>
    <t>LE ROY</t>
  </si>
  <si>
    <t>Marine</t>
  </si>
  <si>
    <t>108</t>
  </si>
  <si>
    <t>BONFILS</t>
  </si>
  <si>
    <t>Lucie</t>
  </si>
  <si>
    <t>LUMIA</t>
  </si>
  <si>
    <t>Arthur</t>
  </si>
  <si>
    <t>ZOUAGHI</t>
  </si>
  <si>
    <t>101</t>
  </si>
  <si>
    <t>ENGER</t>
  </si>
  <si>
    <t>TRUILHE</t>
  </si>
  <si>
    <t>Elio</t>
  </si>
  <si>
    <t>POISSONS TRIATHLON</t>
  </si>
  <si>
    <t>MILLAN</t>
  </si>
  <si>
    <t>Chloe</t>
  </si>
  <si>
    <t>96</t>
  </si>
  <si>
    <t>MOLLIERE</t>
  </si>
  <si>
    <t>Sacha</t>
  </si>
  <si>
    <t>HERRERIAS</t>
  </si>
  <si>
    <t>Luna</t>
  </si>
  <si>
    <t>Sarah</t>
  </si>
  <si>
    <t>TRIATHLON CLUB DEODATIEN</t>
  </si>
  <si>
    <t>93</t>
  </si>
  <si>
    <t>MONGIN</t>
  </si>
  <si>
    <t>Mathilde</t>
  </si>
  <si>
    <t>RAGUET  VILLEMIN</t>
  </si>
  <si>
    <t>Efrim</t>
  </si>
  <si>
    <t>TRIATHLON EPINAL CLUB</t>
  </si>
  <si>
    <t>RADOSAVLJEVIC</t>
  </si>
  <si>
    <t>Julie</t>
  </si>
  <si>
    <t>90</t>
  </si>
  <si>
    <t>HARTMANN</t>
  </si>
  <si>
    <t>BERENICE</t>
  </si>
  <si>
    <t>VOZ</t>
  </si>
  <si>
    <t>Lucas</t>
  </si>
  <si>
    <t>RANDEYNES</t>
  </si>
  <si>
    <t>Juliette</t>
  </si>
  <si>
    <t>NEUVES MAISONS TRIATHLON 54</t>
  </si>
  <si>
    <t>85</t>
  </si>
  <si>
    <t>91</t>
  </si>
  <si>
    <t>POUGET</t>
  </si>
  <si>
    <t>FAVRE</t>
  </si>
  <si>
    <t>Thomas</t>
  </si>
  <si>
    <t>SCHIFFMACHER</t>
  </si>
  <si>
    <t>WEINZAEPFLEN</t>
  </si>
  <si>
    <t>Louna</t>
  </si>
  <si>
    <t>89</t>
  </si>
  <si>
    <t>FREITAG</t>
  </si>
  <si>
    <t>HEYMS</t>
  </si>
  <si>
    <t>Lili</t>
  </si>
  <si>
    <t>Noah</t>
  </si>
  <si>
    <t>84</t>
  </si>
  <si>
    <t>88</t>
  </si>
  <si>
    <t>MORAND</t>
  </si>
  <si>
    <t>PERRIN</t>
  </si>
  <si>
    <t>83</t>
  </si>
  <si>
    <t>VALETTE</t>
  </si>
  <si>
    <t>Penelope</t>
  </si>
  <si>
    <t>DECLERCQ</t>
  </si>
  <si>
    <t>TROILO</t>
  </si>
  <si>
    <t>Aymerick</t>
  </si>
  <si>
    <t>NOEL</t>
  </si>
  <si>
    <t>CLEMENTINE</t>
  </si>
  <si>
    <t>82</t>
  </si>
  <si>
    <t>POLYCARPE</t>
  </si>
  <si>
    <t>CATANIA</t>
  </si>
  <si>
    <t>Angel</t>
  </si>
  <si>
    <t>JACQUEMIN</t>
  </si>
  <si>
    <t>TINCHANT</t>
  </si>
  <si>
    <t>86</t>
  </si>
  <si>
    <t>81</t>
  </si>
  <si>
    <t>GIRARD</t>
  </si>
  <si>
    <t>Jamy</t>
  </si>
  <si>
    <t>LN52   SECTION TRIATHLON</t>
  </si>
  <si>
    <t>MAY</t>
  </si>
  <si>
    <t xml:space="preserve">Florine </t>
  </si>
  <si>
    <t>CONSEIL EUROPE TRI</t>
  </si>
  <si>
    <t>COLLE</t>
  </si>
  <si>
    <t>BOUCHE</t>
  </si>
  <si>
    <t>Nina</t>
  </si>
  <si>
    <t>BRUN</t>
  </si>
  <si>
    <t>Carla</t>
  </si>
  <si>
    <t>80</t>
  </si>
  <si>
    <t>CORCY</t>
  </si>
  <si>
    <t>Perrine</t>
  </si>
  <si>
    <t>DUBRULLE</t>
  </si>
  <si>
    <t>Antoine</t>
  </si>
  <si>
    <t>SOULAT</t>
  </si>
  <si>
    <t>DECAMME</t>
  </si>
  <si>
    <t>FORDOXCEL</t>
  </si>
  <si>
    <t>LANGE</t>
  </si>
  <si>
    <t>Fiona</t>
  </si>
  <si>
    <t>NICOLAS</t>
  </si>
  <si>
    <t>MELON</t>
  </si>
  <si>
    <t>Sidonie</t>
  </si>
  <si>
    <t>PIRAUBE</t>
  </si>
  <si>
    <t>Florane</t>
  </si>
  <si>
    <t>79</t>
  </si>
  <si>
    <t>BETHENCOURT</t>
  </si>
  <si>
    <t>LAURENT</t>
  </si>
  <si>
    <t>REBORA</t>
  </si>
  <si>
    <t>78</t>
  </si>
  <si>
    <t>KROENNER</t>
  </si>
  <si>
    <t>THOMAS</t>
  </si>
  <si>
    <t>74</t>
  </si>
  <si>
    <t>GINSS</t>
  </si>
  <si>
    <t>Paul Edouard</t>
  </si>
  <si>
    <t>OLIVIA</t>
  </si>
  <si>
    <t>77</t>
  </si>
  <si>
    <t>POGGIATO</t>
  </si>
  <si>
    <t>Nicolas</t>
  </si>
  <si>
    <t>ORIEL</t>
  </si>
  <si>
    <t>Lilou</t>
  </si>
  <si>
    <t>CLOR</t>
  </si>
  <si>
    <t>Berenice</t>
  </si>
  <si>
    <t>75</t>
  </si>
  <si>
    <t>FLEURY</t>
  </si>
  <si>
    <t>PIERRE</t>
  </si>
  <si>
    <t xml:space="preserve">KRETZ </t>
  </si>
  <si>
    <t>73</t>
  </si>
  <si>
    <t>JEANSON</t>
  </si>
  <si>
    <t>BATTISTELLA</t>
  </si>
  <si>
    <t>72</t>
  </si>
  <si>
    <t>CORNEUX</t>
  </si>
  <si>
    <t>Loris</t>
  </si>
  <si>
    <t>LEUVREY</t>
  </si>
  <si>
    <t xml:space="preserve">Lisa </t>
  </si>
  <si>
    <t>PIERREYRES</t>
  </si>
  <si>
    <t>Charlie</t>
  </si>
  <si>
    <t>CAILLIEZ</t>
  </si>
  <si>
    <t>FILLOT</t>
  </si>
  <si>
    <t>Hippolyte</t>
  </si>
  <si>
    <t>71</t>
  </si>
  <si>
    <t>VAN DAELE</t>
  </si>
  <si>
    <t>Enola</t>
  </si>
  <si>
    <t>HUTTAUX</t>
  </si>
  <si>
    <t>GRAVIER</t>
  </si>
  <si>
    <t>Marilou</t>
  </si>
  <si>
    <t>69</t>
  </si>
  <si>
    <t>Ollivier</t>
  </si>
  <si>
    <t>DINE</t>
  </si>
  <si>
    <t>70</t>
  </si>
  <si>
    <t>66</t>
  </si>
  <si>
    <t>SCHMITT</t>
  </si>
  <si>
    <t>Margaux</t>
  </si>
  <si>
    <t>ROMARY</t>
  </si>
  <si>
    <t>DUTHILLEUL</t>
  </si>
  <si>
    <t>Tom</t>
  </si>
  <si>
    <t>DODIN</t>
  </si>
  <si>
    <t>Lalie</t>
  </si>
  <si>
    <t>Minimes Garçons</t>
  </si>
  <si>
    <t>64</t>
  </si>
  <si>
    <t>ZYMAN</t>
  </si>
  <si>
    <t>Robert</t>
  </si>
  <si>
    <t>ANNE</t>
  </si>
  <si>
    <t>FOUCHAL</t>
  </si>
  <si>
    <t>CABOUFIGUE</t>
  </si>
  <si>
    <t>Adam</t>
  </si>
  <si>
    <t>Eloi</t>
  </si>
  <si>
    <t>PESCE</t>
  </si>
  <si>
    <t>Melie</t>
  </si>
  <si>
    <t>CORDUAN</t>
  </si>
  <si>
    <t>Yann</t>
  </si>
  <si>
    <t>61</t>
  </si>
  <si>
    <t>STAQUET</t>
  </si>
  <si>
    <t>Elyna</t>
  </si>
  <si>
    <t>SIMIONATO</t>
  </si>
  <si>
    <t>LESSER</t>
  </si>
  <si>
    <t>Gaetan</t>
  </si>
  <si>
    <t>TAILLEZ</t>
  </si>
  <si>
    <t>LYLOU</t>
  </si>
  <si>
    <t>HANSMAENNEL</t>
  </si>
  <si>
    <t>DEUTSCH</t>
  </si>
  <si>
    <t>GUEWEN</t>
  </si>
  <si>
    <t>60</t>
  </si>
  <si>
    <t>ZIMMERMANN</t>
  </si>
  <si>
    <t>BLANCHE</t>
  </si>
  <si>
    <t>63</t>
  </si>
  <si>
    <t>SUTTER</t>
  </si>
  <si>
    <t>Rémi</t>
  </si>
  <si>
    <t>GREINER</t>
  </si>
  <si>
    <t>55</t>
  </si>
  <si>
    <t>LAGARDE</t>
  </si>
  <si>
    <t>Antonin</t>
  </si>
  <si>
    <t>PICCA</t>
  </si>
  <si>
    <t>Jules</t>
  </si>
  <si>
    <t>51</t>
  </si>
  <si>
    <t>PROMMIER</t>
  </si>
  <si>
    <t>62</t>
  </si>
  <si>
    <t xml:space="preserve">MAETZ </t>
  </si>
  <si>
    <t xml:space="preserve">ILIAN </t>
  </si>
  <si>
    <t>49</t>
  </si>
  <si>
    <t>KALTENBACH</t>
  </si>
  <si>
    <t>OCHEM</t>
  </si>
  <si>
    <t>Nolan</t>
  </si>
  <si>
    <t>MARTIG</t>
  </si>
  <si>
    <t>47</t>
  </si>
  <si>
    <t>FIORUCCI</t>
  </si>
  <si>
    <t>KHYSSAMONTDINOFF</t>
  </si>
  <si>
    <t>ILIAS</t>
  </si>
  <si>
    <t>NEAU</t>
  </si>
  <si>
    <t>Justin</t>
  </si>
  <si>
    <t>CARRÉ</t>
  </si>
  <si>
    <t>Aurélien</t>
  </si>
  <si>
    <t>HALOUANI</t>
  </si>
  <si>
    <t>Walid</t>
  </si>
  <si>
    <t>SMALLBONE</t>
  </si>
  <si>
    <t>Ben</t>
  </si>
  <si>
    <t>54</t>
  </si>
  <si>
    <t>BODEZ</t>
  </si>
  <si>
    <t>Joffrey</t>
  </si>
  <si>
    <t>SCHWEBEL</t>
  </si>
  <si>
    <t>52</t>
  </si>
  <si>
    <t>BRUNSTEIN</t>
  </si>
  <si>
    <t>Theo</t>
  </si>
  <si>
    <t>MAETZ</t>
  </si>
  <si>
    <t>Alexis</t>
  </si>
  <si>
    <t>50</t>
  </si>
  <si>
    <t>HERT</t>
  </si>
  <si>
    <t>Martin</t>
  </si>
  <si>
    <t>RAICHLE</t>
  </si>
  <si>
    <t>KRAFT</t>
  </si>
  <si>
    <t>Hugo</t>
  </si>
  <si>
    <t>ANSELM</t>
  </si>
  <si>
    <t>Ugolin</t>
  </si>
  <si>
    <t>46</t>
  </si>
  <si>
    <t>FOHRER</t>
  </si>
  <si>
    <t>GIANNANTONIO</t>
  </si>
  <si>
    <t>Matteo</t>
  </si>
  <si>
    <t>42</t>
  </si>
  <si>
    <t>LEILLARD CLEMENT</t>
  </si>
  <si>
    <t>Liam</t>
  </si>
  <si>
    <t>BOLOGNA</t>
  </si>
  <si>
    <t>41</t>
  </si>
  <si>
    <t>PAYAN</t>
  </si>
  <si>
    <t>MATHEO</t>
  </si>
  <si>
    <t>BRESSON</t>
  </si>
  <si>
    <t>THIRIET</t>
  </si>
  <si>
    <t>Titouan</t>
  </si>
  <si>
    <t>37</t>
  </si>
  <si>
    <t>Adrien</t>
  </si>
  <si>
    <t>ROBIN</t>
  </si>
  <si>
    <t>34</t>
  </si>
  <si>
    <t>FORET</t>
  </si>
  <si>
    <t>Théo</t>
  </si>
  <si>
    <t>SIMON</t>
  </si>
  <si>
    <t>Timeo</t>
  </si>
  <si>
    <t>SEIDEL</t>
  </si>
  <si>
    <t>Luca</t>
  </si>
  <si>
    <t>27</t>
  </si>
  <si>
    <t>Simon</t>
  </si>
  <si>
    <t>IFFER</t>
  </si>
  <si>
    <t>ELIAS</t>
  </si>
  <si>
    <t>17</t>
  </si>
  <si>
    <t>CROZAT PICCOLI</t>
  </si>
  <si>
    <t>SENDROIU</t>
  </si>
  <si>
    <t>VLAD ALEXANDRU</t>
  </si>
  <si>
    <t>LIZIER</t>
  </si>
  <si>
    <t>Noan</t>
  </si>
  <si>
    <t>MILOS</t>
  </si>
  <si>
    <t>Matilde</t>
  </si>
  <si>
    <t>HOUDEAU</t>
  </si>
  <si>
    <t>Alan</t>
  </si>
  <si>
    <t>HUET</t>
  </si>
  <si>
    <t>VELO TRIATHLON CLUB AVENIR DE FALCK</t>
  </si>
  <si>
    <t>0</t>
  </si>
  <si>
    <t>KIRCHEN</t>
  </si>
  <si>
    <t>Pierre-alexandre</t>
  </si>
  <si>
    <t>LIDY</t>
  </si>
  <si>
    <t>QUENTIN</t>
  </si>
  <si>
    <t>RECEVEUR</t>
  </si>
  <si>
    <t>Enzo</t>
  </si>
  <si>
    <t>PAYEN</t>
  </si>
  <si>
    <t>NEVEUX</t>
  </si>
  <si>
    <t>GEHIN</t>
  </si>
  <si>
    <t>NOE</t>
  </si>
  <si>
    <t>FISCHBACH</t>
  </si>
  <si>
    <t>LUCAS</t>
  </si>
  <si>
    <t>LEO</t>
  </si>
  <si>
    <t>OLLIVIER</t>
  </si>
  <si>
    <t>Mattéo</t>
  </si>
  <si>
    <t>SEZANNE TRIATHLON</t>
  </si>
  <si>
    <t>JANKE</t>
  </si>
  <si>
    <t>Nelson</t>
  </si>
  <si>
    <t>CHARPILLET</t>
  </si>
  <si>
    <t>ERWAN</t>
  </si>
  <si>
    <t>CHARLIER</t>
  </si>
  <si>
    <t>EVAN</t>
  </si>
  <si>
    <t>Thibault</t>
  </si>
  <si>
    <t>THOMAS SEMENCE</t>
  </si>
  <si>
    <t>LEVEQUE</t>
  </si>
  <si>
    <t>KREBS</t>
  </si>
  <si>
    <t>Cadettes Filles</t>
  </si>
  <si>
    <t>NEDJAI</t>
  </si>
  <si>
    <t>MATHIEU</t>
  </si>
  <si>
    <t>Paul</t>
  </si>
  <si>
    <t>MORGENTHALER</t>
  </si>
  <si>
    <t>Illona</t>
  </si>
  <si>
    <t>COLLARD</t>
  </si>
  <si>
    <t>BAPTISTE</t>
  </si>
  <si>
    <t>MORENO</t>
  </si>
  <si>
    <t>ALEXIS</t>
  </si>
  <si>
    <t>BILLART</t>
  </si>
  <si>
    <t>MENIS</t>
  </si>
  <si>
    <t>ZAOUDI</t>
  </si>
  <si>
    <t>GABRIEL</t>
  </si>
  <si>
    <t>STREIFF</t>
  </si>
  <si>
    <t>Noëline</t>
  </si>
  <si>
    <t>RISCH</t>
  </si>
  <si>
    <t>MOINEAU</t>
  </si>
  <si>
    <t>Cadets Garçons</t>
  </si>
  <si>
    <t>ISMAEL</t>
  </si>
  <si>
    <t>LECOMTE</t>
  </si>
  <si>
    <t>BRIOIS</t>
  </si>
  <si>
    <t>JOSEPH</t>
  </si>
  <si>
    <t>Eve</t>
  </si>
  <si>
    <t>GOORMANS</t>
  </si>
  <si>
    <t>Perine</t>
  </si>
  <si>
    <t>BODENAN</t>
  </si>
  <si>
    <t>MARIUS</t>
  </si>
  <si>
    <t>MARCEAU</t>
  </si>
  <si>
    <t>Cindy</t>
  </si>
  <si>
    <t>GUICHARD</t>
  </si>
  <si>
    <t>RETHORET</t>
  </si>
  <si>
    <t>FARNER</t>
  </si>
  <si>
    <t>MARC</t>
  </si>
  <si>
    <t>MONTEL</t>
  </si>
  <si>
    <t>ATALAND</t>
  </si>
  <si>
    <t>Florian</t>
  </si>
  <si>
    <t>GARCIN</t>
  </si>
  <si>
    <t>Valentin</t>
  </si>
  <si>
    <t>FICHAUX</t>
  </si>
  <si>
    <t>BONNIVARD</t>
  </si>
  <si>
    <t>Jeremy</t>
  </si>
  <si>
    <t>BONTEMPS</t>
  </si>
  <si>
    <t>METROPOLE GRAND NANCY TRIATHLON</t>
  </si>
  <si>
    <t>MUNNICH</t>
  </si>
  <si>
    <t xml:space="preserve">Lucien </t>
  </si>
  <si>
    <t>Nino</t>
  </si>
  <si>
    <t>Fabrice</t>
  </si>
  <si>
    <t>MOSSELMANS</t>
  </si>
  <si>
    <t>Louison</t>
  </si>
  <si>
    <t>LAWSON</t>
  </si>
  <si>
    <t>Theotime</t>
  </si>
  <si>
    <t>BOMO</t>
  </si>
  <si>
    <t>BEI</t>
  </si>
  <si>
    <t>GAY</t>
  </si>
  <si>
    <t>Samuel</t>
  </si>
  <si>
    <t xml:space="preserve">NEAU </t>
  </si>
  <si>
    <t xml:space="preserve">Simon </t>
  </si>
  <si>
    <t>PUECH</t>
  </si>
  <si>
    <t>EMILIEN</t>
  </si>
  <si>
    <t>JULIETTE</t>
  </si>
  <si>
    <t>DANTZER</t>
  </si>
  <si>
    <t>Octave</t>
  </si>
  <si>
    <t>SCHOEN</t>
  </si>
  <si>
    <t>ROBERT</t>
  </si>
  <si>
    <t>Amandine</t>
  </si>
  <si>
    <t>DAGUET</t>
  </si>
  <si>
    <t>Killian</t>
  </si>
  <si>
    <t>CHESNEL</t>
  </si>
  <si>
    <t>Clement</t>
  </si>
  <si>
    <t>MAGNIN</t>
  </si>
  <si>
    <t>ANATOLE</t>
  </si>
  <si>
    <t>PROCUREUR</t>
  </si>
  <si>
    <t>MAEVA</t>
  </si>
  <si>
    <t>LE VAN CONG</t>
  </si>
  <si>
    <t>Romain</t>
  </si>
  <si>
    <t>BONNET</t>
  </si>
  <si>
    <t>Ugo</t>
  </si>
  <si>
    <t>DREGER</t>
  </si>
  <si>
    <t>OTT</t>
  </si>
  <si>
    <t>AXELLE</t>
  </si>
  <si>
    <t>DUBOIS</t>
  </si>
  <si>
    <t>Victor</t>
  </si>
  <si>
    <t>LEMERLE</t>
  </si>
  <si>
    <t>Jean</t>
  </si>
  <si>
    <t>FOLTZ</t>
  </si>
  <si>
    <t>Appoline</t>
  </si>
  <si>
    <t>IBANEZ</t>
  </si>
  <si>
    <t>ELIO</t>
  </si>
  <si>
    <t>AMIRAULT</t>
  </si>
  <si>
    <t>Thibaut</t>
  </si>
  <si>
    <t>GHERARDI</t>
  </si>
  <si>
    <t>MARIE</t>
  </si>
  <si>
    <t>TITOTTO MERLOT</t>
  </si>
  <si>
    <t>TSCHENN</t>
  </si>
  <si>
    <t>DHULST</t>
  </si>
  <si>
    <t>PEREY</t>
  </si>
  <si>
    <t>BOSSERT</t>
  </si>
  <si>
    <t>XAVIER</t>
  </si>
  <si>
    <t>POIREL</t>
  </si>
  <si>
    <t>PENELOPE</t>
  </si>
  <si>
    <t>MAILLET</t>
  </si>
  <si>
    <t>BASTIEN</t>
  </si>
  <si>
    <t>DUMONT</t>
  </si>
  <si>
    <t>Lyson</t>
  </si>
  <si>
    <t>JACQUOT</t>
  </si>
  <si>
    <t>KIMI</t>
  </si>
  <si>
    <t>STEIB</t>
  </si>
  <si>
    <t>LEA</t>
  </si>
  <si>
    <t>HEBERT</t>
  </si>
  <si>
    <t>Johan</t>
  </si>
  <si>
    <t>MINOUX</t>
  </si>
  <si>
    <t>FLOLINE</t>
  </si>
  <si>
    <t xml:space="preserve">FRESSE </t>
  </si>
  <si>
    <t>Loïc</t>
  </si>
  <si>
    <t>DE WITTE</t>
  </si>
  <si>
    <t>Eliott</t>
  </si>
  <si>
    <t>ALLARD</t>
  </si>
  <si>
    <t>CHARLOTTE</t>
  </si>
  <si>
    <t>BODIN</t>
  </si>
  <si>
    <t>Mateo Raphael</t>
  </si>
  <si>
    <t>FORTIN</t>
  </si>
  <si>
    <t>LAMY</t>
  </si>
  <si>
    <t>LEONIE</t>
  </si>
  <si>
    <t>ALEXANDRE</t>
  </si>
  <si>
    <t>WATELET</t>
  </si>
  <si>
    <t>Florine</t>
  </si>
  <si>
    <t>MATHE</t>
  </si>
  <si>
    <t>LEON</t>
  </si>
  <si>
    <t>DEFRANCE</t>
  </si>
  <si>
    <t>WININGER</t>
  </si>
  <si>
    <t>LOUISE</t>
  </si>
  <si>
    <t>DURAND</t>
  </si>
  <si>
    <t>LOUIS</t>
  </si>
  <si>
    <t>NEVEU</t>
  </si>
  <si>
    <t>Swen</t>
  </si>
  <si>
    <t>JEANNET</t>
  </si>
  <si>
    <t>RAID EVASION AZIMUT</t>
  </si>
  <si>
    <t>LINK</t>
  </si>
  <si>
    <t>Guillaume</t>
  </si>
  <si>
    <t>Kloé</t>
  </si>
  <si>
    <t>MAAZ</t>
  </si>
  <si>
    <t>ANIS</t>
  </si>
  <si>
    <t>CAMBLAT</t>
  </si>
  <si>
    <t>SAVOYE</t>
  </si>
  <si>
    <t>Lucille</t>
  </si>
  <si>
    <t>OHIER</t>
  </si>
  <si>
    <t>EWAN</t>
  </si>
  <si>
    <t>EVRARD</t>
  </si>
  <si>
    <t>Eliot</t>
  </si>
  <si>
    <t>DEVIOT</t>
  </si>
  <si>
    <t>JUSTINE</t>
  </si>
  <si>
    <t>MORIN</t>
  </si>
  <si>
    <t>AXEL</t>
  </si>
  <si>
    <t>LUDWIG</t>
  </si>
  <si>
    <t>Charles</t>
  </si>
  <si>
    <t>FOUGERE</t>
  </si>
  <si>
    <t>BAUDOUX</t>
  </si>
  <si>
    <t>Charlelie</t>
  </si>
  <si>
    <t>HULNE</t>
  </si>
  <si>
    <t>DOYON</t>
  </si>
  <si>
    <t>MARGAUX</t>
  </si>
  <si>
    <t>Leo</t>
  </si>
  <si>
    <t>Charlotte</t>
  </si>
  <si>
    <t>SOL</t>
  </si>
  <si>
    <t>GSELL</t>
  </si>
  <si>
    <t>KERJEAN</t>
  </si>
  <si>
    <t>HERRBACH</t>
  </si>
  <si>
    <t xml:space="preserve">Lucie </t>
  </si>
  <si>
    <t>ANDREI CRISTIAN</t>
  </si>
  <si>
    <t>HERRMANN</t>
  </si>
  <si>
    <t>Maelys</t>
  </si>
  <si>
    <t>ATHLETIC COLMAR LIBERTE TRIATHLON</t>
  </si>
  <si>
    <t>GASPARD</t>
  </si>
  <si>
    <t>LOU</t>
  </si>
  <si>
    <t>Tessa</t>
  </si>
  <si>
    <t>KREUTNER</t>
  </si>
  <si>
    <t>Owen</t>
  </si>
  <si>
    <t>DE MOT</t>
  </si>
  <si>
    <t>MEY</t>
  </si>
  <si>
    <t>Lander</t>
  </si>
  <si>
    <t>CARLIER</t>
  </si>
  <si>
    <t>YOHANN</t>
  </si>
  <si>
    <t>EDEL</t>
  </si>
  <si>
    <t>Julien</t>
  </si>
  <si>
    <t>ROUSSEY</t>
  </si>
  <si>
    <t>Mathéo</t>
  </si>
  <si>
    <t>BOUANAKA</t>
  </si>
  <si>
    <t>Fadel</t>
  </si>
  <si>
    <t>Mathys</t>
  </si>
  <si>
    <t>BARTHEL</t>
  </si>
  <si>
    <t>GUTFREUND</t>
  </si>
  <si>
    <t>Joseph</t>
  </si>
  <si>
    <t>BILLAUDEL</t>
  </si>
  <si>
    <t>BACHUT</t>
  </si>
  <si>
    <t>Adonis</t>
  </si>
  <si>
    <t xml:space="preserve">DEPOYANT </t>
  </si>
  <si>
    <t xml:space="preserve">Come </t>
  </si>
  <si>
    <t>Julian</t>
  </si>
  <si>
    <t>CECCHETTI</t>
  </si>
  <si>
    <t>JULES</t>
  </si>
  <si>
    <t>BILLER GOEFFERS</t>
  </si>
  <si>
    <t>MATIS</t>
  </si>
  <si>
    <t>MATHIAS</t>
  </si>
  <si>
    <t>SAMUEL</t>
  </si>
  <si>
    <t>Milos</t>
  </si>
  <si>
    <t>SALARI PECCICA</t>
  </si>
  <si>
    <t>Noa</t>
  </si>
  <si>
    <t>FABBRI</t>
  </si>
  <si>
    <t>Lenny</t>
  </si>
  <si>
    <t>T.O.S TRIATHLON</t>
  </si>
  <si>
    <t>CHARDIGNY</t>
  </si>
  <si>
    <t>PAULIN</t>
  </si>
  <si>
    <t>MOUYSSET</t>
  </si>
  <si>
    <t>HANSER</t>
  </si>
  <si>
    <t>CAMBRESY</t>
  </si>
  <si>
    <t>COTARD</t>
  </si>
  <si>
    <t>BABINSKI</t>
  </si>
  <si>
    <t>Elliot</t>
  </si>
  <si>
    <t>Juniores Filles</t>
  </si>
  <si>
    <t>RICHERT</t>
  </si>
  <si>
    <t>MATTHIEU</t>
  </si>
  <si>
    <t>Juniors Garçons</t>
  </si>
  <si>
    <t>KRIEGER</t>
  </si>
  <si>
    <t>Melina</t>
  </si>
  <si>
    <t>CHEBLI</t>
  </si>
  <si>
    <t>Jilani</t>
  </si>
  <si>
    <t>FEREZ</t>
  </si>
  <si>
    <t>Siméon</t>
  </si>
  <si>
    <t>LEFAUX</t>
  </si>
  <si>
    <t>SQUILLACI</t>
  </si>
  <si>
    <t>JOLY</t>
  </si>
  <si>
    <t>COLLUS</t>
  </si>
  <si>
    <t>Andrea</t>
  </si>
  <si>
    <t>TITTOTO MERLOT</t>
  </si>
  <si>
    <t>DOLL</t>
  </si>
  <si>
    <t>Matisse</t>
  </si>
  <si>
    <t>SCHARNHOLZ</t>
  </si>
  <si>
    <t>Anouk</t>
  </si>
  <si>
    <t>WILHELM</t>
  </si>
  <si>
    <t>SUZANNE</t>
  </si>
  <si>
    <t>PARISOT</t>
  </si>
  <si>
    <t>Aymeric</t>
  </si>
  <si>
    <t>ROCHA</t>
  </si>
  <si>
    <t>Benjamin</t>
  </si>
  <si>
    <t>REVEILLON</t>
  </si>
  <si>
    <t>KHAMOUCH</t>
  </si>
  <si>
    <t>MATTERN</t>
  </si>
  <si>
    <t>Nawfel</t>
  </si>
  <si>
    <t>RAPP</t>
  </si>
  <si>
    <t>Manuela</t>
  </si>
  <si>
    <t>DORIAN</t>
  </si>
  <si>
    <t>DAUVERGNE</t>
  </si>
  <si>
    <t>PAULINE</t>
  </si>
  <si>
    <t>TERRIEN</t>
  </si>
  <si>
    <t>DANIELS</t>
  </si>
  <si>
    <t>MAUCCI</t>
  </si>
  <si>
    <t>EVA</t>
  </si>
  <si>
    <t>ROUSSEAUX</t>
  </si>
  <si>
    <t>OHRESSER</t>
  </si>
  <si>
    <t>CRAINCOURT</t>
  </si>
  <si>
    <t>THOUVREZ</t>
  </si>
  <si>
    <t>JULIE</t>
  </si>
  <si>
    <t>C.O.S.D. TRIATHLON</t>
  </si>
  <si>
    <t>BERNARD</t>
  </si>
  <si>
    <t>CANONICO</t>
  </si>
  <si>
    <t>OSTERMANN</t>
  </si>
  <si>
    <t>LUKE</t>
  </si>
  <si>
    <t>MARCILLY</t>
  </si>
  <si>
    <t>Robin</t>
  </si>
  <si>
    <t>TRULES</t>
  </si>
  <si>
    <t>VANINA</t>
  </si>
  <si>
    <t>MASCHA</t>
  </si>
  <si>
    <t>HUGO</t>
  </si>
  <si>
    <t>CHANOIR</t>
  </si>
  <si>
    <t>Laura</t>
  </si>
  <si>
    <t>PAPON</t>
  </si>
  <si>
    <t>REEB</t>
  </si>
  <si>
    <t>Xavier</t>
  </si>
  <si>
    <t>SCHNOEBELEN</t>
  </si>
  <si>
    <t>BASTIAN</t>
  </si>
  <si>
    <t>Timothy</t>
  </si>
  <si>
    <t>GEORGES</t>
  </si>
  <si>
    <t>Gaelle</t>
  </si>
  <si>
    <t>DEMARET</t>
  </si>
  <si>
    <t>FUCHO</t>
  </si>
  <si>
    <t>BALDY</t>
  </si>
  <si>
    <t>MATEO</t>
  </si>
  <si>
    <t>HUARD</t>
  </si>
  <si>
    <t>LECLAIRE</t>
  </si>
  <si>
    <t>AARON</t>
  </si>
  <si>
    <t>WASSER</t>
  </si>
  <si>
    <t>SEBILLE</t>
  </si>
  <si>
    <t>Gregoire</t>
  </si>
  <si>
    <t>POLESE</t>
  </si>
  <si>
    <t>TOULET</t>
  </si>
  <si>
    <t>GABIN</t>
  </si>
  <si>
    <t>LEBON</t>
  </si>
  <si>
    <t>RUBERT</t>
  </si>
  <si>
    <t>PIERRICK</t>
  </si>
  <si>
    <t>QUARENTA</t>
  </si>
  <si>
    <t>COLIN</t>
  </si>
  <si>
    <t>PRATH</t>
  </si>
  <si>
    <t>HAJOSI</t>
  </si>
  <si>
    <t>VICTOR</t>
  </si>
  <si>
    <t>Felix</t>
  </si>
  <si>
    <t>LEFFLOT</t>
  </si>
  <si>
    <t>MOREL</t>
  </si>
  <si>
    <t>JUAN</t>
  </si>
  <si>
    <t>HERMAL</t>
  </si>
  <si>
    <t>ARTHUR</t>
  </si>
  <si>
    <t>GEORGENTHUM</t>
  </si>
  <si>
    <t>LENTCHAT</t>
  </si>
  <si>
    <t>PAUL</t>
  </si>
  <si>
    <t>MARCOIN</t>
  </si>
  <si>
    <t>PLANCON</t>
  </si>
  <si>
    <t>VALENTIN</t>
  </si>
  <si>
    <t>HAJSOI</t>
  </si>
  <si>
    <t>THEILLIER</t>
  </si>
  <si>
    <t>AUGUSTIN</t>
  </si>
  <si>
    <t>KREISS</t>
  </si>
  <si>
    <t>ROMAIN</t>
  </si>
  <si>
    <t>LUETTEL</t>
  </si>
  <si>
    <t>WESTRICH</t>
  </si>
  <si>
    <t>Florent</t>
  </si>
  <si>
    <t>WICHLACZ</t>
  </si>
  <si>
    <t>KLIPFEL</t>
  </si>
  <si>
    <t>BERQUET</t>
  </si>
  <si>
    <t>LOOS</t>
  </si>
  <si>
    <t>AYMERIC</t>
  </si>
  <si>
    <t>BALCER</t>
  </si>
  <si>
    <t>TASSART</t>
  </si>
  <si>
    <t>Edouard</t>
  </si>
  <si>
    <t>RABIET</t>
  </si>
  <si>
    <t>CORENTIN</t>
  </si>
  <si>
    <t>MILLET</t>
  </si>
  <si>
    <t>CARABIN</t>
  </si>
  <si>
    <t>Lionel</t>
  </si>
  <si>
    <t>SCHADEL</t>
  </si>
  <si>
    <t>Robinson</t>
  </si>
  <si>
    <t>Jeremie</t>
  </si>
  <si>
    <t>LETZELTER</t>
  </si>
  <si>
    <t>RAPHAEL</t>
  </si>
  <si>
    <t>VRIET</t>
  </si>
  <si>
    <t>MEZIERES</t>
  </si>
  <si>
    <t>CLUBS</t>
  </si>
  <si>
    <t>Total Club</t>
  </si>
  <si>
    <t>BEF</t>
  </si>
  <si>
    <t>BEG</t>
  </si>
  <si>
    <t>MIF</t>
  </si>
  <si>
    <t>MIG</t>
  </si>
  <si>
    <t>CAF</t>
  </si>
  <si>
    <t>CAG</t>
  </si>
  <si>
    <t>JUF</t>
  </si>
  <si>
    <t>JUG</t>
  </si>
  <si>
    <t>PINTO</t>
  </si>
  <si>
    <t>Matheo</t>
  </si>
  <si>
    <t>PEREIRA</t>
  </si>
  <si>
    <t>Tri</t>
  </si>
  <si>
    <t>Du et Aqua</t>
  </si>
  <si>
    <t>1/2 finale</t>
  </si>
  <si>
    <t>BAR NATATION TRIATHLON CLUB</t>
  </si>
  <si>
    <t>BRUMATH TRIATHLON</t>
  </si>
  <si>
    <t>BRUYERES TRIATHLON</t>
  </si>
  <si>
    <t>CHAMPAGNE TRIATHLON VITRY FRANCOIS</t>
  </si>
  <si>
    <t>CLUB BPC NANCY</t>
  </si>
  <si>
    <t>COMITE ORGANISATION TRIATHLON OBERNAI</t>
  </si>
  <si>
    <t>ENTENTE SPORTIVE THAONNAISE TRIATHLON</t>
  </si>
  <si>
    <t>EST TRIATHLON TEAM</t>
  </si>
  <si>
    <t>FENETRANGE TRIATHLON</t>
  </si>
  <si>
    <t>GIVRAUVAL TRIATHLON</t>
  </si>
  <si>
    <t>HABSHEIM TRI CLUB</t>
  </si>
  <si>
    <t>JARNISY TRIATHLON</t>
  </si>
  <si>
    <t>LA BRESSE TRIATHLON HAUTES VOSGES</t>
  </si>
  <si>
    <t>LOISIRS JEUNESSE</t>
  </si>
  <si>
    <t>NEW SARREBOURG TEAM TRIATHLON</t>
  </si>
  <si>
    <t>OXYGENE RAID AVENTURE</t>
  </si>
  <si>
    <t>PRR REICHSTETT TRI</t>
  </si>
  <si>
    <t>RIXHEIM TRI 132</t>
  </si>
  <si>
    <t>SARREGUEMINES TRIATHLON CLUB</t>
  </si>
  <si>
    <t>SPORT AVENTURE NOGENTAIS 10</t>
  </si>
  <si>
    <t>TEAM FREE BIKE</t>
  </si>
  <si>
    <t>TRI ATHLETIC CLUB FORBACH</t>
  </si>
  <si>
    <t>TRI CLUB BISCHWILLER</t>
  </si>
  <si>
    <t>TRIASUD SP 54</t>
  </si>
  <si>
    <t>TRIATHLON CLUB MUSSIPONTAIN</t>
  </si>
  <si>
    <t>TRIATHLON CLUB SAINT AVOLD</t>
  </si>
  <si>
    <t>TRIATHLON HOCHFELDEN</t>
  </si>
  <si>
    <t xml:space="preserve">TRICAT </t>
  </si>
  <si>
    <t>TRISPORT SARREGUEMINES</t>
  </si>
  <si>
    <t>UNION CYCLISTE DES VOSGES DU NORD</t>
  </si>
  <si>
    <t>VCH TRI</t>
  </si>
  <si>
    <t>VCUS SCHWENHEIM TRI</t>
  </si>
  <si>
    <t>VELO CLUB ECKWERSHEIM   TRIATHLON</t>
  </si>
  <si>
    <t>Ce total est cherché dans la feuille du classement</t>
  </si>
  <si>
    <t>Ce total est cherché dans le tableau ci-dessous</t>
  </si>
  <si>
    <t>Il faut que les deux soient identiques, si ce n'est pas le cas, c'est qu'il y a une erreur dans l'ortographe du club.
J'ai rajouté une formule dans chaque feuille pour te mttre en évidence les clubs mal orthographié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</si>
</sst>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E5B8B7"/>
        <bgColor rgb="FFE5B8B7"/>
      </patternFill>
    </fill>
    <fill>
      <patternFill patternType="solid">
        <fgColor rgb="FFCCC0D9"/>
        <bgColor rgb="FFCCC0D9"/>
      </patternFill>
    </fill>
    <fill>
      <patternFill patternType="solid">
        <fgColor rgb="FFB8CCE4"/>
        <bgColor rgb="FFB8CCE4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7CAAC"/>
        <bgColor rgb="FFF7CAAC"/>
      </patternFill>
    </fill>
    <fill>
      <patternFill patternType="solid">
        <fgColor rgb="FF000000"/>
        <bgColor rgb="FF000000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0" fillId="6" borderId="5" xfId="0" applyFont="1" applyFill="1" applyBorder="1" applyAlignment="1">
      <alignment horizontal="center"/>
    </xf>
    <xf numFmtId="0" fontId="0" fillId="0" borderId="0" xfId="0" applyFont="1"/>
    <xf numFmtId="0" fontId="0" fillId="0" borderId="7" xfId="0" applyFont="1" applyBorder="1" applyAlignment="1">
      <alignment horizontal="center"/>
    </xf>
    <xf numFmtId="0" fontId="3" fillId="0" borderId="6" xfId="0" applyFont="1" applyBorder="1"/>
    <xf numFmtId="0" fontId="1" fillId="2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3" fillId="0" borderId="7" xfId="0" applyFont="1" applyBorder="1"/>
    <xf numFmtId="0" fontId="0" fillId="5" borderId="5" xfId="0" applyFont="1" applyFill="1" applyBorder="1" applyAlignment="1">
      <alignment horizontal="center"/>
    </xf>
    <xf numFmtId="0" fontId="0" fillId="7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3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0" borderId="5" xfId="0" applyFont="1" applyBorder="1"/>
    <xf numFmtId="0" fontId="0" fillId="0" borderId="3" xfId="0" applyFont="1" applyBorder="1"/>
    <xf numFmtId="0" fontId="3" fillId="0" borderId="5" xfId="0" applyFont="1" applyBorder="1" applyAlignment="1">
      <alignment horizontal="left"/>
    </xf>
    <xf numFmtId="0" fontId="0" fillId="0" borderId="5" xfId="0" applyFont="1" applyBorder="1" applyAlignment="1">
      <alignment vertical="center"/>
    </xf>
    <xf numFmtId="0" fontId="0" fillId="4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0" fillId="0" borderId="2" xfId="0" applyFont="1" applyBorder="1"/>
    <xf numFmtId="0" fontId="1" fillId="2" borderId="10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4" fillId="0" borderId="0" xfId="0" applyFont="1"/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3" fontId="0" fillId="0" borderId="0" xfId="0" applyNumberFormat="1" applyFont="1"/>
    <xf numFmtId="0" fontId="3" fillId="9" borderId="5" xfId="0" applyFont="1" applyFill="1" applyBorder="1"/>
    <xf numFmtId="0" fontId="5" fillId="9" borderId="12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13" xfId="0" applyFont="1" applyFill="1" applyBorder="1" applyAlignment="1">
      <alignment wrapText="1"/>
    </xf>
    <xf numFmtId="0" fontId="5" fillId="9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2" fillId="0" borderId="4" xfId="0" applyFont="1" applyBorder="1"/>
    <xf numFmtId="0" fontId="0" fillId="4" borderId="3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/>
    <xf numFmtId="0" fontId="1" fillId="2" borderId="2" xfId="0" applyFont="1" applyFill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C19" sqref="C19"/>
    </sheetView>
  </sheetViews>
  <sheetFormatPr baseColWidth="10" defaultColWidth="14.42578125" defaultRowHeight="15" customHeight="1"/>
  <cols>
    <col min="1" max="1" width="6.85546875" customWidth="1"/>
    <col min="2" max="2" width="20.140625" customWidth="1"/>
    <col min="3" max="3" width="14.7109375" customWidth="1"/>
    <col min="4" max="4" width="43.140625" customWidth="1"/>
    <col min="5" max="5" width="10" customWidth="1"/>
    <col min="6" max="7" width="8.140625" customWidth="1"/>
    <col min="8" max="9" width="9.140625" customWidth="1"/>
    <col min="10" max="14" width="8.140625" customWidth="1"/>
    <col min="15" max="19" width="10" customWidth="1"/>
  </cols>
  <sheetData>
    <row r="1" spans="1:26" ht="15.75" customHeight="1">
      <c r="A1" s="60" t="s">
        <v>2</v>
      </c>
      <c r="B1" s="61"/>
      <c r="C1" s="61"/>
      <c r="D1" s="62"/>
      <c r="E1" s="63"/>
      <c r="F1" s="59" t="s">
        <v>4</v>
      </c>
      <c r="G1" s="56"/>
      <c r="H1" s="57" t="s">
        <v>5</v>
      </c>
      <c r="I1" s="56"/>
      <c r="J1" s="55" t="s">
        <v>6</v>
      </c>
      <c r="K1" s="56"/>
      <c r="L1" s="1" t="s">
        <v>7</v>
      </c>
      <c r="M1" s="58" t="s">
        <v>8</v>
      </c>
      <c r="N1" s="56"/>
      <c r="O1" s="2"/>
      <c r="P1" s="2"/>
      <c r="Q1" s="2"/>
      <c r="R1" s="2"/>
      <c r="S1" s="2"/>
    </row>
    <row r="2" spans="1:26" ht="15.75" customHeight="1">
      <c r="A2" s="61"/>
      <c r="B2" s="61"/>
      <c r="C2" s="61"/>
      <c r="D2" s="62"/>
      <c r="E2" s="64"/>
      <c r="F2" s="59" t="s">
        <v>9</v>
      </c>
      <c r="G2" s="56"/>
      <c r="H2" s="57" t="s">
        <v>10</v>
      </c>
      <c r="I2" s="56"/>
      <c r="J2" s="55" t="s">
        <v>9</v>
      </c>
      <c r="K2" s="56"/>
      <c r="L2" s="1"/>
      <c r="M2" s="58" t="s">
        <v>11</v>
      </c>
      <c r="N2" s="56"/>
      <c r="O2" s="2"/>
      <c r="P2" s="2"/>
      <c r="Q2" s="2"/>
      <c r="R2" s="2"/>
      <c r="S2" s="2"/>
    </row>
    <row r="3" spans="1:26">
      <c r="A3" s="2"/>
      <c r="B3" s="2"/>
      <c r="C3" s="2"/>
      <c r="D3" s="2"/>
      <c r="E3" s="5"/>
      <c r="F3" s="6"/>
      <c r="G3" s="6"/>
      <c r="H3" s="8"/>
      <c r="I3" s="8"/>
      <c r="J3" s="10"/>
      <c r="K3" s="10"/>
      <c r="L3" s="1"/>
      <c r="M3" s="11"/>
      <c r="N3" s="11"/>
      <c r="O3" s="2"/>
      <c r="P3" s="2"/>
      <c r="Q3" s="2"/>
      <c r="R3" s="2"/>
      <c r="S3" s="2"/>
    </row>
    <row r="4" spans="1:26">
      <c r="A4" s="12" t="s">
        <v>12</v>
      </c>
      <c r="B4" s="12" t="s">
        <v>13</v>
      </c>
      <c r="C4" s="12" t="s">
        <v>14</v>
      </c>
      <c r="D4" s="12" t="s">
        <v>15</v>
      </c>
      <c r="E4" s="5" t="s">
        <v>16</v>
      </c>
      <c r="F4" s="6" t="s">
        <v>12</v>
      </c>
      <c r="G4" s="6" t="s">
        <v>16</v>
      </c>
      <c r="H4" s="8" t="s">
        <v>12</v>
      </c>
      <c r="I4" s="8" t="s">
        <v>16</v>
      </c>
      <c r="J4" s="10" t="s">
        <v>12</v>
      </c>
      <c r="K4" s="10" t="s">
        <v>16</v>
      </c>
      <c r="L4" s="1" t="s">
        <v>16</v>
      </c>
      <c r="M4" s="11" t="s">
        <v>12</v>
      </c>
      <c r="N4" s="11" t="s">
        <v>16</v>
      </c>
      <c r="O4" s="2"/>
      <c r="P4" s="2"/>
      <c r="Q4" s="2"/>
      <c r="R4" s="2"/>
      <c r="S4" s="2"/>
    </row>
    <row r="5" spans="1:26">
      <c r="A5" s="15">
        <v>1</v>
      </c>
      <c r="B5" s="17" t="s">
        <v>21</v>
      </c>
      <c r="C5" s="17" t="s">
        <v>22</v>
      </c>
      <c r="D5" s="17" t="s">
        <v>23</v>
      </c>
      <c r="E5" s="5">
        <f t="shared" ref="E5:E82" si="0">G5+I5+K5+N5+L5</f>
        <v>1079</v>
      </c>
      <c r="F5" s="19">
        <v>1</v>
      </c>
      <c r="G5" s="19">
        <f>VLOOKUP(F5,Barème!A:D,3,FALSE)</f>
        <v>225</v>
      </c>
      <c r="H5" s="20">
        <v>1</v>
      </c>
      <c r="I5" s="20">
        <f>VLOOKUP(H5,Barème!A:D,4,FALSE)</f>
        <v>300</v>
      </c>
      <c r="J5" s="21">
        <v>1</v>
      </c>
      <c r="K5" s="21">
        <f>VLOOKUP(J5,Barème!A:D,3,FALSE)</f>
        <v>225</v>
      </c>
      <c r="L5" s="22">
        <v>179</v>
      </c>
      <c r="M5" s="23">
        <v>1</v>
      </c>
      <c r="N5" s="23">
        <f>VLOOKUP(M5,Barème!A:D,2,FALSE)</f>
        <v>150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A6" s="15">
        <v>2</v>
      </c>
      <c r="B6" s="17" t="s">
        <v>26</v>
      </c>
      <c r="C6" s="17" t="s">
        <v>27</v>
      </c>
      <c r="D6" s="17" t="s">
        <v>28</v>
      </c>
      <c r="E6" s="5">
        <f t="shared" si="0"/>
        <v>976.5</v>
      </c>
      <c r="F6" s="19">
        <v>2</v>
      </c>
      <c r="G6" s="19">
        <f>VLOOKUP(F6,Barème!A:D,3,FALSE)</f>
        <v>217.5</v>
      </c>
      <c r="H6" s="20">
        <v>3</v>
      </c>
      <c r="I6" s="20">
        <f>VLOOKUP(H6,Barème!A:D,4,FALSE)</f>
        <v>280</v>
      </c>
      <c r="J6" s="21">
        <v>5</v>
      </c>
      <c r="K6" s="21">
        <f>VLOOKUP(J6,Barème!A:D,3,FALSE)</f>
        <v>201</v>
      </c>
      <c r="L6" s="22">
        <v>144</v>
      </c>
      <c r="M6" s="23">
        <v>5</v>
      </c>
      <c r="N6" s="23">
        <f>VLOOKUP(M6,Barème!A:D,2,FALSE)</f>
        <v>134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>
      <c r="A7" s="15">
        <v>3</v>
      </c>
      <c r="B7" s="17" t="s">
        <v>33</v>
      </c>
      <c r="C7" s="17" t="s">
        <v>35</v>
      </c>
      <c r="D7" s="17" t="s">
        <v>36</v>
      </c>
      <c r="E7" s="5">
        <f t="shared" si="0"/>
        <v>960</v>
      </c>
      <c r="F7" s="19">
        <v>5</v>
      </c>
      <c r="G7" s="19">
        <f>VLOOKUP(F7,Barème!A:D,3,FALSE)</f>
        <v>201</v>
      </c>
      <c r="H7" s="20">
        <v>8</v>
      </c>
      <c r="I7" s="20">
        <f>VLOOKUP(H7,Barème!A:D,4,FALSE)</f>
        <v>252</v>
      </c>
      <c r="J7" s="21">
        <v>3</v>
      </c>
      <c r="K7" s="21">
        <f>VLOOKUP(J7,Barème!A:D,3,FALSE)</f>
        <v>210</v>
      </c>
      <c r="L7" s="22">
        <v>157</v>
      </c>
      <c r="M7" s="23">
        <v>3</v>
      </c>
      <c r="N7" s="23">
        <f>VLOOKUP(M7,Barème!A:D,2,FALSE)</f>
        <v>140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A8" s="12">
        <v>4</v>
      </c>
      <c r="B8" s="24" t="s">
        <v>40</v>
      </c>
      <c r="C8" s="24" t="s">
        <v>41</v>
      </c>
      <c r="D8" s="24" t="s">
        <v>19</v>
      </c>
      <c r="E8" s="5">
        <f t="shared" si="0"/>
        <v>886</v>
      </c>
      <c r="F8" s="6">
        <v>8</v>
      </c>
      <c r="G8" s="6">
        <f>VLOOKUP(F8,Barème!A:D,3,FALSE)</f>
        <v>189</v>
      </c>
      <c r="H8" s="8">
        <v>14</v>
      </c>
      <c r="I8" s="8">
        <f>VLOOKUP(H8,Barème!A:D,4,FALSE)</f>
        <v>232</v>
      </c>
      <c r="J8" s="10">
        <v>8</v>
      </c>
      <c r="K8" s="10">
        <f>VLOOKUP(J8,Barème!A:D,3,FALSE)</f>
        <v>189</v>
      </c>
      <c r="L8" s="1">
        <v>139</v>
      </c>
      <c r="M8" s="11">
        <v>4</v>
      </c>
      <c r="N8" s="11">
        <f>VLOOKUP(M8,Barème!A:D,2,FALSE)</f>
        <v>137</v>
      </c>
      <c r="O8" s="2"/>
      <c r="P8" s="2"/>
      <c r="Q8" s="2"/>
      <c r="R8" s="2"/>
      <c r="S8" s="2"/>
    </row>
    <row r="9" spans="1:26">
      <c r="A9" s="12">
        <v>5</v>
      </c>
      <c r="B9" s="24" t="s">
        <v>46</v>
      </c>
      <c r="C9" s="24" t="s">
        <v>47</v>
      </c>
      <c r="D9" s="24" t="s">
        <v>48</v>
      </c>
      <c r="E9" s="5">
        <f t="shared" si="0"/>
        <v>846.5</v>
      </c>
      <c r="F9" s="6">
        <v>3</v>
      </c>
      <c r="G9" s="6">
        <f>VLOOKUP(F9,Barème!A:D,3,FALSE)</f>
        <v>210</v>
      </c>
      <c r="H9" s="8">
        <v>4</v>
      </c>
      <c r="I9" s="8">
        <f>VLOOKUP(H9,Barème!A:D,4,FALSE)</f>
        <v>274</v>
      </c>
      <c r="J9" s="10">
        <v>2</v>
      </c>
      <c r="K9" s="10">
        <f>VLOOKUP(J9,Barème!A:D,3,FALSE)</f>
        <v>217.5</v>
      </c>
      <c r="L9" s="1"/>
      <c r="M9" s="11">
        <v>2</v>
      </c>
      <c r="N9" s="11">
        <f>VLOOKUP(M9,Barème!A:D,2,FALSE)</f>
        <v>145</v>
      </c>
      <c r="O9" s="2"/>
      <c r="P9" s="2"/>
      <c r="Q9" s="2"/>
      <c r="R9" s="2"/>
      <c r="S9" s="2"/>
    </row>
    <row r="10" spans="1:26">
      <c r="A10" s="12">
        <v>6</v>
      </c>
      <c r="B10" s="24" t="s">
        <v>54</v>
      </c>
      <c r="C10" s="24" t="s">
        <v>56</v>
      </c>
      <c r="D10" s="24" t="s">
        <v>57</v>
      </c>
      <c r="E10" s="5">
        <f t="shared" si="0"/>
        <v>799</v>
      </c>
      <c r="F10" s="6">
        <v>11</v>
      </c>
      <c r="G10" s="6">
        <f>VLOOKUP(F10,Barème!A:D,3,FALSE)</f>
        <v>180</v>
      </c>
      <c r="H10" s="8">
        <v>24</v>
      </c>
      <c r="I10" s="8">
        <f>VLOOKUP(H10,Barème!A:D,4,FALSE)</f>
        <v>212</v>
      </c>
      <c r="J10" s="10">
        <v>11</v>
      </c>
      <c r="K10" s="10">
        <f>VLOOKUP(J10,Barème!A:D,3,FALSE)</f>
        <v>180</v>
      </c>
      <c r="L10" s="1">
        <v>105</v>
      </c>
      <c r="M10" s="11">
        <v>10</v>
      </c>
      <c r="N10" s="11">
        <f>VLOOKUP(M10,Barème!A:D,2,FALSE)</f>
        <v>122</v>
      </c>
      <c r="O10" s="2"/>
      <c r="P10" s="2"/>
      <c r="Q10" s="2"/>
      <c r="R10" s="2"/>
      <c r="S10" s="2"/>
    </row>
    <row r="11" spans="1:26">
      <c r="A11" s="12">
        <v>7</v>
      </c>
      <c r="B11" s="24" t="s">
        <v>58</v>
      </c>
      <c r="C11" s="24" t="s">
        <v>59</v>
      </c>
      <c r="D11" s="24" t="s">
        <v>19</v>
      </c>
      <c r="E11" s="5">
        <f t="shared" si="0"/>
        <v>771.5</v>
      </c>
      <c r="F11" s="6">
        <v>4</v>
      </c>
      <c r="G11" s="6">
        <f>VLOOKUP(F11,Barème!A:D,3,FALSE)</f>
        <v>205.5</v>
      </c>
      <c r="H11" s="8">
        <v>9</v>
      </c>
      <c r="I11" s="8">
        <f>VLOOKUP(H11,Barème!A:D,4,FALSE)</f>
        <v>248</v>
      </c>
      <c r="J11" s="10">
        <v>7</v>
      </c>
      <c r="K11" s="10">
        <f>VLOOKUP(J11,Barème!A:D,3,FALSE)</f>
        <v>192</v>
      </c>
      <c r="L11" s="1"/>
      <c r="M11" s="11">
        <v>8</v>
      </c>
      <c r="N11" s="11">
        <f>VLOOKUP(M11,Barème!A:D,2,FALSE)</f>
        <v>126</v>
      </c>
      <c r="O11" s="2"/>
      <c r="P11" s="2"/>
      <c r="Q11" s="2"/>
      <c r="R11" s="2"/>
      <c r="S11" s="2"/>
    </row>
    <row r="12" spans="1:26">
      <c r="A12" s="12">
        <v>8</v>
      </c>
      <c r="B12" s="24" t="s">
        <v>67</v>
      </c>
      <c r="C12" s="24" t="s">
        <v>68</v>
      </c>
      <c r="D12" s="24" t="s">
        <v>28</v>
      </c>
      <c r="E12" s="5">
        <f t="shared" si="0"/>
        <v>738.5</v>
      </c>
      <c r="F12" s="6">
        <v>6</v>
      </c>
      <c r="G12" s="6">
        <f>VLOOKUP(F12,Barème!A:D,3,FALSE)</f>
        <v>196.5</v>
      </c>
      <c r="H12" s="8">
        <v>11</v>
      </c>
      <c r="I12" s="8">
        <f>VLOOKUP(H12,Barème!A:D,4,FALSE)</f>
        <v>240</v>
      </c>
      <c r="J12" s="10">
        <v>10</v>
      </c>
      <c r="K12" s="10">
        <f>VLOOKUP(J12,Barème!A:D,3,FALSE)</f>
        <v>183</v>
      </c>
      <c r="L12" s="1">
        <v>119</v>
      </c>
      <c r="M12" s="11"/>
      <c r="N12" s="11">
        <f>VLOOKUP(M12,Barème!A:D,2,FALSE)</f>
        <v>0</v>
      </c>
      <c r="O12" s="2"/>
      <c r="P12" s="2"/>
      <c r="Q12" s="2"/>
      <c r="R12" s="2"/>
      <c r="S12" s="2"/>
    </row>
    <row r="13" spans="1:26">
      <c r="A13" s="12">
        <v>9</v>
      </c>
      <c r="B13" s="26" t="s">
        <v>72</v>
      </c>
      <c r="C13" s="26" t="s">
        <v>73</v>
      </c>
      <c r="D13" s="26" t="s">
        <v>74</v>
      </c>
      <c r="E13" s="5">
        <f t="shared" si="0"/>
        <v>590.5</v>
      </c>
      <c r="F13" s="6"/>
      <c r="G13" s="6">
        <f>VLOOKUP(F13,Barème!A:D,3,FALSE)</f>
        <v>0</v>
      </c>
      <c r="H13" s="8">
        <v>10</v>
      </c>
      <c r="I13" s="8">
        <f>VLOOKUP(H13,Barème!A:D,4,FALSE)</f>
        <v>244</v>
      </c>
      <c r="J13" s="10">
        <v>4</v>
      </c>
      <c r="K13" s="10">
        <f>VLOOKUP(J13,Barème!A:D,3,FALSE)</f>
        <v>205.5</v>
      </c>
      <c r="L13" s="1">
        <v>141</v>
      </c>
      <c r="M13" s="11"/>
      <c r="N13" s="11">
        <f>VLOOKUP(M13,Barème!A:D,2,FALSE)</f>
        <v>0</v>
      </c>
      <c r="O13" s="2"/>
      <c r="P13" s="2"/>
      <c r="Q13" s="2"/>
      <c r="R13" s="2"/>
      <c r="S13" s="2"/>
    </row>
    <row r="14" spans="1:26">
      <c r="A14" s="12">
        <v>10</v>
      </c>
      <c r="B14" s="24" t="s">
        <v>79</v>
      </c>
      <c r="C14" s="24" t="s">
        <v>80</v>
      </c>
      <c r="D14" s="24" t="s">
        <v>19</v>
      </c>
      <c r="E14" s="5">
        <f t="shared" si="0"/>
        <v>558</v>
      </c>
      <c r="F14" s="6">
        <v>13</v>
      </c>
      <c r="G14" s="6">
        <f>VLOOKUP(F14,Barème!A:D,3,FALSE)</f>
        <v>175.5</v>
      </c>
      <c r="H14" s="8">
        <v>25</v>
      </c>
      <c r="I14" s="8">
        <f>VLOOKUP(H14,Barème!A:D,4,FALSE)</f>
        <v>210</v>
      </c>
      <c r="J14" s="10">
        <v>15</v>
      </c>
      <c r="K14" s="10">
        <f>VLOOKUP(J14,Barème!A:D,3,FALSE)</f>
        <v>172.5</v>
      </c>
      <c r="L14" s="1"/>
      <c r="M14" s="11"/>
      <c r="N14" s="11">
        <f>VLOOKUP(M14,Barème!A:D,2,FALSE)</f>
        <v>0</v>
      </c>
      <c r="O14" s="2"/>
      <c r="P14" s="2"/>
      <c r="Q14" s="2"/>
      <c r="R14" s="2"/>
      <c r="S14" s="2"/>
    </row>
    <row r="15" spans="1:26">
      <c r="A15" s="12">
        <v>11</v>
      </c>
      <c r="B15" s="24" t="s">
        <v>87</v>
      </c>
      <c r="C15" s="24" t="s">
        <v>88</v>
      </c>
      <c r="D15" s="24" t="s">
        <v>90</v>
      </c>
      <c r="E15" s="5">
        <f t="shared" si="0"/>
        <v>530</v>
      </c>
      <c r="F15" s="6">
        <v>10</v>
      </c>
      <c r="G15" s="6">
        <f>VLOOKUP(F15,Barème!A:D,3,FALSE)</f>
        <v>183</v>
      </c>
      <c r="H15" s="8">
        <v>18</v>
      </c>
      <c r="I15" s="8">
        <f>VLOOKUP(H15,Barème!A:D,4,FALSE)</f>
        <v>224</v>
      </c>
      <c r="J15" s="10"/>
      <c r="K15" s="10">
        <f>VLOOKUP(J15,Barème!A:D,3,FALSE)</f>
        <v>0</v>
      </c>
      <c r="L15" s="1">
        <v>123</v>
      </c>
      <c r="M15" s="11"/>
      <c r="N15" s="11">
        <f>VLOOKUP(M15,Barème!A:D,2,FALSE)</f>
        <v>0</v>
      </c>
      <c r="O15" s="2"/>
      <c r="P15" s="2"/>
      <c r="Q15" s="2"/>
      <c r="R15" s="2"/>
      <c r="S15" s="2"/>
    </row>
    <row r="16" spans="1:26">
      <c r="A16" s="12">
        <v>12</v>
      </c>
      <c r="B16" s="24" t="s">
        <v>97</v>
      </c>
      <c r="C16" s="24" t="s">
        <v>98</v>
      </c>
      <c r="D16" s="24" t="s">
        <v>57</v>
      </c>
      <c r="E16" s="5">
        <f t="shared" si="0"/>
        <v>449</v>
      </c>
      <c r="F16" s="6"/>
      <c r="G16" s="6">
        <f>VLOOKUP(F16,Barème!A:D,3,FALSE)</f>
        <v>0</v>
      </c>
      <c r="H16" s="8"/>
      <c r="I16" s="8">
        <f>VLOOKUP(H16,Barème!A:D,4,FALSE)</f>
        <v>0</v>
      </c>
      <c r="J16" s="10">
        <v>9</v>
      </c>
      <c r="K16" s="10">
        <f>VLOOKUP(J16,Barème!A:D,3,FALSE)</f>
        <v>186</v>
      </c>
      <c r="L16" s="1">
        <v>135</v>
      </c>
      <c r="M16" s="11">
        <v>7</v>
      </c>
      <c r="N16" s="11">
        <f>VLOOKUP(M16,Barème!A:D,2,FALSE)</f>
        <v>128</v>
      </c>
      <c r="O16" s="2"/>
      <c r="P16" s="2"/>
      <c r="Q16" s="2"/>
      <c r="R16" s="2"/>
      <c r="S16" s="2"/>
    </row>
    <row r="17" spans="1:19">
      <c r="A17" s="12">
        <v>13</v>
      </c>
      <c r="B17" s="26" t="s">
        <v>104</v>
      </c>
      <c r="C17" s="26" t="s">
        <v>105</v>
      </c>
      <c r="D17" s="26" t="s">
        <v>90</v>
      </c>
      <c r="E17" s="5">
        <f t="shared" si="0"/>
        <v>356</v>
      </c>
      <c r="F17" s="6"/>
      <c r="G17" s="6">
        <f>VLOOKUP(F17,Barème!A:D,3,FALSE)</f>
        <v>0</v>
      </c>
      <c r="H17" s="8">
        <v>20</v>
      </c>
      <c r="I17" s="8">
        <f>VLOOKUP(H17,Barème!A:D,4,FALSE)</f>
        <v>220</v>
      </c>
      <c r="J17" s="10"/>
      <c r="K17" s="10">
        <f>VLOOKUP(J17,Barème!A:D,3,FALSE)</f>
        <v>0</v>
      </c>
      <c r="L17" s="1">
        <v>136</v>
      </c>
      <c r="M17" s="11"/>
      <c r="N17" s="11">
        <f>VLOOKUP(M17,Barème!A:D,2,FALSE)</f>
        <v>0</v>
      </c>
      <c r="O17" s="2"/>
      <c r="P17" s="2"/>
      <c r="Q17" s="2"/>
      <c r="R17" s="2"/>
      <c r="S17" s="2"/>
    </row>
    <row r="18" spans="1:19">
      <c r="A18" s="12">
        <v>14</v>
      </c>
      <c r="B18" s="24" t="s">
        <v>112</v>
      </c>
      <c r="C18" s="24" t="s">
        <v>113</v>
      </c>
      <c r="D18" s="24" t="s">
        <v>114</v>
      </c>
      <c r="E18" s="5">
        <f t="shared" si="0"/>
        <v>354.5</v>
      </c>
      <c r="F18" s="6"/>
      <c r="G18" s="6">
        <f>VLOOKUP(F18,Barème!A:D,3,FALSE)</f>
        <v>0</v>
      </c>
      <c r="H18" s="8"/>
      <c r="I18" s="8">
        <f>VLOOKUP(H18,Barème!A:D,4,FALSE)</f>
        <v>0</v>
      </c>
      <c r="J18" s="10">
        <v>6</v>
      </c>
      <c r="K18" s="10">
        <f>VLOOKUP(J18,Barème!A:D,3,FALSE)</f>
        <v>196.5</v>
      </c>
      <c r="L18" s="1">
        <v>158</v>
      </c>
      <c r="M18" s="11"/>
      <c r="N18" s="11">
        <f>VLOOKUP(M18,Barème!A:D,2,FALSE)</f>
        <v>0</v>
      </c>
      <c r="O18" s="2"/>
      <c r="P18" s="2"/>
      <c r="Q18" s="2"/>
      <c r="R18" s="2"/>
      <c r="S18" s="2"/>
    </row>
    <row r="19" spans="1:19">
      <c r="A19" s="12">
        <v>15</v>
      </c>
      <c r="B19" s="26" t="s">
        <v>123</v>
      </c>
      <c r="C19" s="26" t="s">
        <v>124</v>
      </c>
      <c r="D19" s="26" t="s">
        <v>74</v>
      </c>
      <c r="E19" s="5">
        <f t="shared" si="0"/>
        <v>343</v>
      </c>
      <c r="F19" s="6"/>
      <c r="G19" s="6">
        <f>VLOOKUP(F19,Barème!A:D,3,FALSE)</f>
        <v>0</v>
      </c>
      <c r="H19" s="8">
        <v>23</v>
      </c>
      <c r="I19" s="8">
        <f>VLOOKUP(H19,Barème!A:D,4,FALSE)</f>
        <v>214</v>
      </c>
      <c r="J19" s="10"/>
      <c r="K19" s="10">
        <f>VLOOKUP(J19,Barème!A:D,3,FALSE)</f>
        <v>0</v>
      </c>
      <c r="L19" s="1">
        <v>129</v>
      </c>
      <c r="M19" s="11"/>
      <c r="N19" s="11">
        <f>VLOOKUP(M19,Barème!A:D,2,FALSE)</f>
        <v>0</v>
      </c>
      <c r="O19" s="2"/>
      <c r="P19" s="2"/>
      <c r="Q19" s="2"/>
      <c r="R19" s="2"/>
      <c r="S19" s="2"/>
    </row>
    <row r="20" spans="1:19">
      <c r="A20" s="12">
        <v>16</v>
      </c>
      <c r="B20" s="24" t="s">
        <v>127</v>
      </c>
      <c r="C20" s="24" t="s">
        <v>128</v>
      </c>
      <c r="D20" s="24" t="s">
        <v>129</v>
      </c>
      <c r="E20" s="5">
        <f t="shared" si="0"/>
        <v>323.5</v>
      </c>
      <c r="F20" s="6">
        <v>17</v>
      </c>
      <c r="G20" s="6">
        <f>VLOOKUP(F20,Barème!A:D,3,FALSE)</f>
        <v>169.5</v>
      </c>
      <c r="H20" s="8"/>
      <c r="I20" s="8">
        <f>VLOOKUP(H20,Barème!A:D,4,FALSE)</f>
        <v>0</v>
      </c>
      <c r="J20" s="10"/>
      <c r="K20" s="10">
        <f>VLOOKUP(J20,Barème!A:D,3,FALSE)</f>
        <v>0</v>
      </c>
      <c r="L20" s="1">
        <v>37</v>
      </c>
      <c r="M20" s="11">
        <v>13</v>
      </c>
      <c r="N20" s="11">
        <f>VLOOKUP(M20,Barème!A:D,2,FALSE)</f>
        <v>117</v>
      </c>
      <c r="O20" s="2"/>
      <c r="P20" s="2"/>
      <c r="Q20" s="2"/>
      <c r="R20" s="2"/>
      <c r="S20" s="2"/>
    </row>
    <row r="21" spans="1:19" ht="15.75" customHeight="1">
      <c r="A21" s="12">
        <v>17</v>
      </c>
      <c r="B21" s="24" t="s">
        <v>137</v>
      </c>
      <c r="C21" s="24" t="s">
        <v>138</v>
      </c>
      <c r="D21" s="24" t="s">
        <v>114</v>
      </c>
      <c r="E21" s="5">
        <f t="shared" si="0"/>
        <v>309</v>
      </c>
      <c r="F21" s="6"/>
      <c r="G21" s="6">
        <f>VLOOKUP(F21,Barème!A:D,3,FALSE)</f>
        <v>0</v>
      </c>
      <c r="H21" s="8"/>
      <c r="I21" s="8">
        <f>VLOOKUP(H21,Barème!A:D,4,FALSE)</f>
        <v>0</v>
      </c>
      <c r="J21" s="10">
        <v>14</v>
      </c>
      <c r="K21" s="10">
        <f>VLOOKUP(J21,Barème!A:D,3,FALSE)</f>
        <v>174</v>
      </c>
      <c r="L21" s="1">
        <v>135</v>
      </c>
      <c r="M21" s="11"/>
      <c r="N21" s="11">
        <f>VLOOKUP(M21,Barème!A:D,2,FALSE)</f>
        <v>0</v>
      </c>
      <c r="O21" s="2"/>
      <c r="P21" s="2"/>
      <c r="Q21" s="2"/>
      <c r="R21" s="2"/>
      <c r="S21" s="2"/>
    </row>
    <row r="22" spans="1:19" ht="15.75" customHeight="1">
      <c r="A22" s="12">
        <v>18</v>
      </c>
      <c r="B22" s="26" t="s">
        <v>147</v>
      </c>
      <c r="C22" s="26" t="s">
        <v>149</v>
      </c>
      <c r="D22" s="26" t="s">
        <v>90</v>
      </c>
      <c r="E22" s="5">
        <f t="shared" si="0"/>
        <v>305</v>
      </c>
      <c r="F22" s="6"/>
      <c r="G22" s="6">
        <f>VLOOKUP(F22,Barème!A:D,3,FALSE)</f>
        <v>0</v>
      </c>
      <c r="H22" s="8">
        <v>22</v>
      </c>
      <c r="I22" s="8">
        <f>VLOOKUP(H22,Barème!A:D,4,FALSE)</f>
        <v>216</v>
      </c>
      <c r="J22" s="10"/>
      <c r="K22" s="10">
        <f>VLOOKUP(J22,Barème!A:D,3,FALSE)</f>
        <v>0</v>
      </c>
      <c r="L22" s="1">
        <v>89</v>
      </c>
      <c r="M22" s="11"/>
      <c r="N22" s="11">
        <f>VLOOKUP(M22,Barème!A:D,2,FALSE)</f>
        <v>0</v>
      </c>
      <c r="O22" s="2"/>
      <c r="P22" s="2"/>
      <c r="Q22" s="2"/>
      <c r="R22" s="2"/>
      <c r="S22" s="2"/>
    </row>
    <row r="23" spans="1:19" ht="15.75" customHeight="1">
      <c r="A23" s="12">
        <v>19</v>
      </c>
      <c r="B23" s="24" t="s">
        <v>157</v>
      </c>
      <c r="C23" s="24" t="s">
        <v>158</v>
      </c>
      <c r="D23" s="24" t="s">
        <v>141</v>
      </c>
      <c r="E23" s="5">
        <f t="shared" si="0"/>
        <v>304</v>
      </c>
      <c r="F23" s="6"/>
      <c r="G23" s="6">
        <f>VLOOKUP(F23,Barème!A:D,3,FALSE)</f>
        <v>0</v>
      </c>
      <c r="H23" s="8"/>
      <c r="I23" s="8">
        <f>VLOOKUP(H23,Barème!A:D,4,FALSE)</f>
        <v>0</v>
      </c>
      <c r="J23" s="10">
        <v>12</v>
      </c>
      <c r="K23" s="10">
        <f>VLOOKUP(J23,Barème!A:D,3,FALSE)</f>
        <v>177</v>
      </c>
      <c r="L23" s="1">
        <v>127</v>
      </c>
      <c r="M23" s="11"/>
      <c r="N23" s="11">
        <f>VLOOKUP(M23,Barème!A:D,2,FALSE)</f>
        <v>0</v>
      </c>
      <c r="O23" s="2"/>
      <c r="P23" s="2"/>
      <c r="Q23" s="2"/>
      <c r="R23" s="2"/>
      <c r="S23" s="2"/>
    </row>
    <row r="24" spans="1:19" ht="15.75" customHeight="1">
      <c r="A24" s="12">
        <v>20</v>
      </c>
      <c r="B24" s="24" t="s">
        <v>163</v>
      </c>
      <c r="C24" s="24" t="s">
        <v>165</v>
      </c>
      <c r="D24" s="24" t="s">
        <v>23</v>
      </c>
      <c r="E24" s="5">
        <f t="shared" si="0"/>
        <v>294</v>
      </c>
      <c r="F24" s="6">
        <v>9</v>
      </c>
      <c r="G24" s="6">
        <f>VLOOKUP(F24,Barème!A:D,3,FALSE)</f>
        <v>186</v>
      </c>
      <c r="H24" s="8"/>
      <c r="I24" s="8">
        <f>VLOOKUP(H24,Barème!A:D,4,FALSE)</f>
        <v>0</v>
      </c>
      <c r="J24" s="10"/>
      <c r="K24" s="10">
        <f>VLOOKUP(J24,Barème!A:D,3,FALSE)</f>
        <v>0</v>
      </c>
      <c r="L24" s="1">
        <v>108</v>
      </c>
      <c r="M24" s="11"/>
      <c r="N24" s="11">
        <f>VLOOKUP(M24,Barème!A:D,2,FALSE)</f>
        <v>0</v>
      </c>
      <c r="O24" s="2"/>
      <c r="P24" s="2"/>
      <c r="Q24" s="2"/>
      <c r="R24" s="2"/>
      <c r="S24" s="2"/>
    </row>
    <row r="25" spans="1:19" ht="15.75" customHeight="1">
      <c r="A25" s="12">
        <v>21</v>
      </c>
      <c r="B25" s="24" t="s">
        <v>171</v>
      </c>
      <c r="C25" s="24" t="s">
        <v>158</v>
      </c>
      <c r="D25" s="24" t="s">
        <v>45</v>
      </c>
      <c r="E25" s="5">
        <f t="shared" si="0"/>
        <v>292.5</v>
      </c>
      <c r="F25" s="6"/>
      <c r="G25" s="6">
        <f>VLOOKUP(F25,Barème!A:D,3,FALSE)</f>
        <v>0</v>
      </c>
      <c r="H25" s="8"/>
      <c r="I25" s="8">
        <f>VLOOKUP(H25,Barème!A:D,4,FALSE)</f>
        <v>0</v>
      </c>
      <c r="J25" s="10">
        <v>17</v>
      </c>
      <c r="K25" s="10">
        <f>VLOOKUP(J25,Barème!A:D,3,FALSE)</f>
        <v>169.5</v>
      </c>
      <c r="L25" s="1">
        <v>123</v>
      </c>
      <c r="M25" s="11"/>
      <c r="N25" s="11">
        <f>VLOOKUP(M25,Barème!A:D,2,FALSE)</f>
        <v>0</v>
      </c>
      <c r="O25" s="2"/>
      <c r="P25" s="2"/>
      <c r="Q25" s="2"/>
      <c r="R25" s="2"/>
      <c r="S25" s="2"/>
    </row>
    <row r="26" spans="1:19" ht="15.75" customHeight="1">
      <c r="A26" s="12">
        <v>22</v>
      </c>
      <c r="B26" s="26" t="s">
        <v>179</v>
      </c>
      <c r="C26" s="26" t="s">
        <v>180</v>
      </c>
      <c r="D26" s="26" t="s">
        <v>144</v>
      </c>
      <c r="E26" s="5">
        <f t="shared" si="0"/>
        <v>292</v>
      </c>
      <c r="F26" s="6"/>
      <c r="G26" s="6">
        <f>VLOOKUP(F26,Barème!A:D,3,FALSE)</f>
        <v>0</v>
      </c>
      <c r="H26" s="8">
        <v>27</v>
      </c>
      <c r="I26" s="8">
        <f>VLOOKUP(H26,Barème!A:D,4,FALSE)</f>
        <v>206</v>
      </c>
      <c r="J26" s="10"/>
      <c r="K26" s="10">
        <f>VLOOKUP(J26,Barème!A:D,3,FALSE)</f>
        <v>0</v>
      </c>
      <c r="L26" s="1">
        <v>86</v>
      </c>
      <c r="M26" s="11"/>
      <c r="N26" s="11">
        <f>VLOOKUP(M26,Barème!A:D,2,FALSE)</f>
        <v>0</v>
      </c>
      <c r="O26" s="2"/>
      <c r="P26" s="2"/>
      <c r="Q26" s="2"/>
      <c r="R26" s="2"/>
      <c r="S26" s="2"/>
    </row>
    <row r="27" spans="1:19" ht="15.75" customHeight="1">
      <c r="A27" s="12">
        <v>23</v>
      </c>
      <c r="B27" s="24" t="s">
        <v>186</v>
      </c>
      <c r="C27" s="24" t="s">
        <v>188</v>
      </c>
      <c r="D27" s="24" t="s">
        <v>57</v>
      </c>
      <c r="E27" s="5">
        <f t="shared" si="0"/>
        <v>281.5</v>
      </c>
      <c r="F27" s="6"/>
      <c r="G27" s="6">
        <f>VLOOKUP(F27,Barème!A:D,3,FALSE)</f>
        <v>0</v>
      </c>
      <c r="H27" s="8"/>
      <c r="I27" s="8">
        <f>VLOOKUP(H27,Barème!A:D,4,FALSE)</f>
        <v>0</v>
      </c>
      <c r="J27" s="10">
        <v>13</v>
      </c>
      <c r="K27" s="10">
        <f>VLOOKUP(J27,Barème!A:D,3,FALSE)</f>
        <v>175.5</v>
      </c>
      <c r="L27" s="1">
        <v>106</v>
      </c>
      <c r="M27" s="11"/>
      <c r="N27" s="11">
        <f>VLOOKUP(M27,Barème!A:D,2,FALSE)</f>
        <v>0</v>
      </c>
      <c r="O27" s="2"/>
      <c r="P27" s="2"/>
      <c r="Q27" s="2"/>
      <c r="R27" s="2"/>
      <c r="S27" s="2"/>
    </row>
    <row r="28" spans="1:19" ht="15.75" customHeight="1">
      <c r="A28" s="12">
        <v>24</v>
      </c>
      <c r="B28" s="24" t="s">
        <v>193</v>
      </c>
      <c r="C28" s="24" t="s">
        <v>195</v>
      </c>
      <c r="D28" s="24" t="s">
        <v>114</v>
      </c>
      <c r="E28" s="5">
        <f t="shared" si="0"/>
        <v>273</v>
      </c>
      <c r="F28" s="6"/>
      <c r="G28" s="6">
        <f>VLOOKUP(F28,Barème!A:D,3,FALSE)</f>
        <v>0</v>
      </c>
      <c r="H28" s="8"/>
      <c r="I28" s="8">
        <f>VLOOKUP(H28,Barème!A:D,4,FALSE)</f>
        <v>0</v>
      </c>
      <c r="J28" s="10">
        <v>16</v>
      </c>
      <c r="K28" s="10">
        <f>VLOOKUP(J28,Barème!A:D,3,FALSE)</f>
        <v>171</v>
      </c>
      <c r="L28" s="1">
        <v>102</v>
      </c>
      <c r="M28" s="11"/>
      <c r="N28" s="11">
        <f>VLOOKUP(M28,Barème!A:D,2,FALSE)</f>
        <v>0</v>
      </c>
      <c r="O28" s="13"/>
      <c r="P28" s="13"/>
      <c r="Q28" s="13"/>
      <c r="R28" s="13"/>
      <c r="S28" s="13"/>
    </row>
    <row r="29" spans="1:19" ht="15.75" customHeight="1">
      <c r="A29" s="12">
        <v>25</v>
      </c>
      <c r="B29" s="24" t="s">
        <v>201</v>
      </c>
      <c r="C29" s="24" t="s">
        <v>202</v>
      </c>
      <c r="D29" s="24" t="s">
        <v>28</v>
      </c>
      <c r="E29" s="5">
        <f t="shared" si="0"/>
        <v>269</v>
      </c>
      <c r="F29" s="6">
        <v>14</v>
      </c>
      <c r="G29" s="6">
        <f>VLOOKUP(F29,Barème!A:D,3,FALSE)</f>
        <v>174</v>
      </c>
      <c r="H29" s="8"/>
      <c r="I29" s="8">
        <f>VLOOKUP(H29,Barème!A:D,4,FALSE)</f>
        <v>0</v>
      </c>
      <c r="J29" s="10"/>
      <c r="K29" s="10">
        <f>VLOOKUP(J29,Barème!A:D,3,FALSE)</f>
        <v>0</v>
      </c>
      <c r="L29" s="1">
        <v>95</v>
      </c>
      <c r="M29" s="11"/>
      <c r="N29" s="11">
        <f>VLOOKUP(M29,Barème!A:D,2,FALSE)</f>
        <v>0</v>
      </c>
      <c r="O29" s="2"/>
      <c r="P29" s="2"/>
      <c r="Q29" s="2"/>
      <c r="R29" s="2"/>
      <c r="S29" s="2"/>
    </row>
    <row r="30" spans="1:19" ht="15.75" customHeight="1">
      <c r="A30" s="12">
        <v>26</v>
      </c>
      <c r="B30" s="24" t="s">
        <v>208</v>
      </c>
      <c r="C30" s="24" t="s">
        <v>209</v>
      </c>
      <c r="D30" s="24" t="s">
        <v>141</v>
      </c>
      <c r="E30" s="5">
        <f t="shared" si="0"/>
        <v>255</v>
      </c>
      <c r="F30" s="6">
        <v>7</v>
      </c>
      <c r="G30" s="6">
        <f>VLOOKUP(F30,Barème!A:D,3,FALSE)</f>
        <v>192</v>
      </c>
      <c r="H30" s="8"/>
      <c r="I30" s="8">
        <f>VLOOKUP(H30,Barème!A:D,4,FALSE)</f>
        <v>0</v>
      </c>
      <c r="J30" s="10"/>
      <c r="K30" s="10">
        <f>VLOOKUP(J30,Barème!A:D,3,FALSE)</f>
        <v>0</v>
      </c>
      <c r="L30" s="1">
        <v>63</v>
      </c>
      <c r="M30" s="11"/>
      <c r="N30" s="11">
        <f>VLOOKUP(M30,Barème!A:D,2,FALSE)</f>
        <v>0</v>
      </c>
      <c r="O30" s="2"/>
      <c r="P30" s="2"/>
      <c r="Q30" s="2"/>
      <c r="R30" s="2"/>
      <c r="S30" s="2"/>
    </row>
    <row r="31" spans="1:19" ht="15.75" customHeight="1">
      <c r="A31" s="12">
        <v>27</v>
      </c>
      <c r="B31" s="24" t="s">
        <v>213</v>
      </c>
      <c r="C31" s="24" t="s">
        <v>215</v>
      </c>
      <c r="D31" s="24" t="s">
        <v>129</v>
      </c>
      <c r="E31" s="5">
        <f t="shared" si="0"/>
        <v>228</v>
      </c>
      <c r="F31" s="6">
        <v>16</v>
      </c>
      <c r="G31" s="6">
        <f>VLOOKUP(F31,Barème!A:D,3,FALSE)</f>
        <v>171</v>
      </c>
      <c r="H31" s="8"/>
      <c r="I31" s="8">
        <f>VLOOKUP(H31,Barème!A:D,4,FALSE)</f>
        <v>0</v>
      </c>
      <c r="J31" s="10"/>
      <c r="K31" s="10">
        <f>VLOOKUP(J31,Barème!A:D,3,FALSE)</f>
        <v>0</v>
      </c>
      <c r="L31" s="1">
        <v>57</v>
      </c>
      <c r="M31" s="11"/>
      <c r="N31" s="11">
        <f>VLOOKUP(M31,Barème!A:D,2,FALSE)</f>
        <v>0</v>
      </c>
      <c r="O31" s="2"/>
      <c r="P31" s="2"/>
      <c r="Q31" s="2"/>
      <c r="R31" s="2"/>
      <c r="S31" s="2"/>
    </row>
    <row r="32" spans="1:19" ht="15.75" customHeight="1">
      <c r="A32" s="12">
        <v>28</v>
      </c>
      <c r="B32" s="24" t="s">
        <v>183</v>
      </c>
      <c r="C32" s="24" t="s">
        <v>222</v>
      </c>
      <c r="D32" s="24" t="s">
        <v>64</v>
      </c>
      <c r="E32" s="5">
        <f t="shared" si="0"/>
        <v>224</v>
      </c>
      <c r="F32" s="6"/>
      <c r="G32" s="6">
        <f>VLOOKUP(F32,Barème!A:D,3,FALSE)</f>
        <v>0</v>
      </c>
      <c r="H32" s="8"/>
      <c r="I32" s="8">
        <f>VLOOKUP(H32,Barème!A:D,4,FALSE)</f>
        <v>0</v>
      </c>
      <c r="J32" s="10"/>
      <c r="K32" s="10">
        <f>VLOOKUP(J32,Barème!A:D,3,FALSE)</f>
        <v>0</v>
      </c>
      <c r="L32" s="33" t="s">
        <v>224</v>
      </c>
      <c r="M32" s="11">
        <v>9</v>
      </c>
      <c r="N32" s="11">
        <f>VLOOKUP(M32,Barème!A:D,2,FALSE)</f>
        <v>124</v>
      </c>
      <c r="O32" s="2"/>
      <c r="P32" s="2"/>
      <c r="Q32" s="2"/>
      <c r="R32" s="2"/>
      <c r="S32" s="2"/>
    </row>
    <row r="33" spans="1:14" ht="15.75" customHeight="1">
      <c r="A33" s="12">
        <v>29</v>
      </c>
      <c r="B33" s="24" t="s">
        <v>228</v>
      </c>
      <c r="C33" s="24" t="s">
        <v>229</v>
      </c>
      <c r="D33" s="24" t="s">
        <v>230</v>
      </c>
      <c r="E33" s="5">
        <f t="shared" si="0"/>
        <v>177</v>
      </c>
      <c r="F33" s="6">
        <v>12</v>
      </c>
      <c r="G33" s="6">
        <f>VLOOKUP(F33,Barème!A:D,3,FALSE)</f>
        <v>177</v>
      </c>
      <c r="H33" s="8"/>
      <c r="I33" s="8">
        <f>VLOOKUP(H33,Barème!A:D,4,FALSE)</f>
        <v>0</v>
      </c>
      <c r="J33" s="10"/>
      <c r="K33" s="10">
        <f>VLOOKUP(J33,Barème!A:D,3,FALSE)</f>
        <v>0</v>
      </c>
      <c r="L33" s="1"/>
      <c r="M33" s="11"/>
      <c r="N33" s="11">
        <f>VLOOKUP(M33,Barème!A:D,2,FALSE)</f>
        <v>0</v>
      </c>
    </row>
    <row r="34" spans="1:14" ht="15.75" customHeight="1">
      <c r="A34" s="12">
        <v>30</v>
      </c>
      <c r="B34" s="31" t="s">
        <v>240</v>
      </c>
      <c r="C34" s="31" t="s">
        <v>241</v>
      </c>
      <c r="D34" s="31" t="s">
        <v>230</v>
      </c>
      <c r="E34" s="34">
        <f t="shared" si="0"/>
        <v>172.5</v>
      </c>
      <c r="F34" s="35">
        <v>15</v>
      </c>
      <c r="G34" s="35">
        <f>VLOOKUP(F34,Barème!A:D,3,FALSE)</f>
        <v>172.5</v>
      </c>
      <c r="H34" s="36"/>
      <c r="I34" s="36">
        <f>VLOOKUP(H34,Barème!A:D,4,FALSE)</f>
        <v>0</v>
      </c>
      <c r="J34" s="37"/>
      <c r="K34" s="37">
        <f>VLOOKUP(J34,Barème!A:D,3,FALSE)</f>
        <v>0</v>
      </c>
      <c r="L34" s="38"/>
      <c r="M34" s="39"/>
      <c r="N34" s="39">
        <f>VLOOKUP(M34,Barème!A:D,2,FALSE)</f>
        <v>0</v>
      </c>
    </row>
    <row r="35" spans="1:14" ht="15.75" customHeight="1">
      <c r="A35" s="12">
        <v>31</v>
      </c>
      <c r="B35" s="24" t="s">
        <v>252</v>
      </c>
      <c r="C35" s="24" t="s">
        <v>103</v>
      </c>
      <c r="D35" s="24" t="s">
        <v>36</v>
      </c>
      <c r="E35" s="5">
        <f t="shared" si="0"/>
        <v>132</v>
      </c>
      <c r="F35" s="6"/>
      <c r="G35" s="6">
        <f>VLOOKUP(F35,Barème!A:D,3,FALSE)</f>
        <v>0</v>
      </c>
      <c r="H35" s="8"/>
      <c r="I35" s="8">
        <f>VLOOKUP(H35,Barème!A:D,4,FALSE)</f>
        <v>0</v>
      </c>
      <c r="J35" s="10"/>
      <c r="K35" s="10">
        <f>VLOOKUP(J35,Barème!A:D,3,FALSE)</f>
        <v>0</v>
      </c>
      <c r="L35" s="33" t="s">
        <v>257</v>
      </c>
      <c r="M35" s="11"/>
      <c r="N35" s="11">
        <f>VLOOKUP(M35,Barème!A:D,2,FALSE)</f>
        <v>0</v>
      </c>
    </row>
    <row r="36" spans="1:14" ht="15.75" customHeight="1">
      <c r="A36" s="12">
        <v>32</v>
      </c>
      <c r="B36" s="24" t="s">
        <v>259</v>
      </c>
      <c r="C36" s="24" t="s">
        <v>260</v>
      </c>
      <c r="D36" s="24" t="s">
        <v>144</v>
      </c>
      <c r="E36" s="5">
        <f t="shared" si="0"/>
        <v>124</v>
      </c>
      <c r="F36" s="6"/>
      <c r="G36" s="6">
        <f>VLOOKUP(F36,Barème!A:D,3,FALSE)</f>
        <v>0</v>
      </c>
      <c r="H36" s="8"/>
      <c r="I36" s="8">
        <f>VLOOKUP(H36,Barème!A:D,4,FALSE)</f>
        <v>0</v>
      </c>
      <c r="J36" s="10"/>
      <c r="K36" s="10">
        <f>VLOOKUP(J36,Barème!A:D,3,FALSE)</f>
        <v>0</v>
      </c>
      <c r="L36" s="33" t="s">
        <v>262</v>
      </c>
      <c r="M36" s="11"/>
      <c r="N36" s="11">
        <f>VLOOKUP(M36,Barème!A:D,2,FALSE)</f>
        <v>0</v>
      </c>
    </row>
    <row r="37" spans="1:14" ht="15.75" customHeight="1">
      <c r="A37" s="12">
        <v>33</v>
      </c>
      <c r="B37" s="24" t="s">
        <v>266</v>
      </c>
      <c r="C37" s="24" t="s">
        <v>267</v>
      </c>
      <c r="D37" s="24" t="s">
        <v>74</v>
      </c>
      <c r="E37" s="5">
        <f t="shared" si="0"/>
        <v>123</v>
      </c>
      <c r="F37" s="6"/>
      <c r="G37" s="6">
        <f>VLOOKUP(F37,Barème!A:D,3,FALSE)</f>
        <v>0</v>
      </c>
      <c r="H37" s="8"/>
      <c r="I37" s="8">
        <f>VLOOKUP(H37,Barème!A:D,4,FALSE)</f>
        <v>0</v>
      </c>
      <c r="J37" s="10"/>
      <c r="K37" s="10">
        <f>VLOOKUP(J37,Barème!A:D,3,FALSE)</f>
        <v>0</v>
      </c>
      <c r="L37" s="33" t="s">
        <v>271</v>
      </c>
      <c r="M37" s="11"/>
      <c r="N37" s="11">
        <f>VLOOKUP(M37,Barème!A:D,2,FALSE)</f>
        <v>0</v>
      </c>
    </row>
    <row r="38" spans="1:14" ht="15.75" customHeight="1">
      <c r="A38" s="12">
        <v>34</v>
      </c>
      <c r="B38" s="24" t="s">
        <v>275</v>
      </c>
      <c r="C38" s="24" t="s">
        <v>276</v>
      </c>
      <c r="D38" s="24" t="s">
        <v>277</v>
      </c>
      <c r="E38" s="5">
        <f t="shared" si="0"/>
        <v>119</v>
      </c>
      <c r="F38" s="6"/>
      <c r="G38" s="6">
        <f>VLOOKUP(F38,Barème!A:D,3,FALSE)</f>
        <v>0</v>
      </c>
      <c r="H38" s="8"/>
      <c r="I38" s="8">
        <f>VLOOKUP(H38,Barème!A:D,4,FALSE)</f>
        <v>0</v>
      </c>
      <c r="J38" s="10"/>
      <c r="K38" s="10">
        <f>VLOOKUP(J38,Barème!A:D,3,FALSE)</f>
        <v>0</v>
      </c>
      <c r="L38" s="33" t="s">
        <v>282</v>
      </c>
      <c r="M38" s="11"/>
      <c r="N38" s="11">
        <f>VLOOKUP(M38,Barème!A:D,2,FALSE)</f>
        <v>0</v>
      </c>
    </row>
    <row r="39" spans="1:14" ht="15.75" customHeight="1">
      <c r="A39" s="12">
        <v>35</v>
      </c>
      <c r="B39" s="24" t="s">
        <v>283</v>
      </c>
      <c r="C39" s="24" t="s">
        <v>284</v>
      </c>
      <c r="D39" s="24" t="s">
        <v>136</v>
      </c>
      <c r="E39" s="5">
        <f t="shared" si="0"/>
        <v>112</v>
      </c>
      <c r="F39" s="6"/>
      <c r="G39" s="6">
        <f>VLOOKUP(F39,Barème!A:D,3,FALSE)</f>
        <v>0</v>
      </c>
      <c r="H39" s="8"/>
      <c r="I39" s="8">
        <f>VLOOKUP(H39,Barème!A:D,4,FALSE)</f>
        <v>0</v>
      </c>
      <c r="J39" s="10"/>
      <c r="K39" s="10">
        <f>VLOOKUP(J39,Barème!A:D,3,FALSE)</f>
        <v>0</v>
      </c>
      <c r="L39" s="33" t="s">
        <v>289</v>
      </c>
      <c r="M39" s="11"/>
      <c r="N39" s="11">
        <f>VLOOKUP(M39,Barème!A:D,2,FALSE)</f>
        <v>0</v>
      </c>
    </row>
    <row r="40" spans="1:14" ht="15.75" customHeight="1">
      <c r="A40" s="12">
        <v>36</v>
      </c>
      <c r="B40" s="24" t="s">
        <v>291</v>
      </c>
      <c r="C40" s="24" t="s">
        <v>293</v>
      </c>
      <c r="D40" s="24" t="s">
        <v>169</v>
      </c>
      <c r="E40" s="5">
        <f t="shared" si="0"/>
        <v>111</v>
      </c>
      <c r="F40" s="6"/>
      <c r="G40" s="6">
        <f>VLOOKUP(F40,Barème!A:D,3,FALSE)</f>
        <v>0</v>
      </c>
      <c r="H40" s="8"/>
      <c r="I40" s="8">
        <f>VLOOKUP(H40,Barème!A:D,4,FALSE)</f>
        <v>0</v>
      </c>
      <c r="J40" s="10"/>
      <c r="K40" s="10">
        <f>VLOOKUP(J40,Barème!A:D,3,FALSE)</f>
        <v>0</v>
      </c>
      <c r="L40" s="33" t="s">
        <v>297</v>
      </c>
      <c r="M40" s="11"/>
      <c r="N40" s="11">
        <f>VLOOKUP(M40,Barème!A:D,2,FALSE)</f>
        <v>0</v>
      </c>
    </row>
    <row r="41" spans="1:14" ht="15.75" customHeight="1">
      <c r="A41" s="12">
        <v>37</v>
      </c>
      <c r="B41" s="24" t="s">
        <v>298</v>
      </c>
      <c r="C41" s="24" t="s">
        <v>299</v>
      </c>
      <c r="D41" s="24" t="s">
        <v>45</v>
      </c>
      <c r="E41" s="5">
        <f t="shared" si="0"/>
        <v>105</v>
      </c>
      <c r="F41" s="6"/>
      <c r="G41" s="6">
        <f>VLOOKUP(F41,Barème!A:D,3,FALSE)</f>
        <v>0</v>
      </c>
      <c r="H41" s="8"/>
      <c r="I41" s="8">
        <f>VLOOKUP(H41,Barème!A:D,4,FALSE)</f>
        <v>0</v>
      </c>
      <c r="J41" s="10"/>
      <c r="K41" s="10">
        <f>VLOOKUP(J41,Barème!A:D,3,FALSE)</f>
        <v>0</v>
      </c>
      <c r="L41" s="33" t="s">
        <v>305</v>
      </c>
      <c r="M41" s="11"/>
      <c r="N41" s="11">
        <f>VLOOKUP(M41,Barème!A:D,2,FALSE)</f>
        <v>0</v>
      </c>
    </row>
    <row r="42" spans="1:14" ht="15.75" customHeight="1">
      <c r="A42" s="12">
        <v>38</v>
      </c>
      <c r="B42" s="24" t="s">
        <v>308</v>
      </c>
      <c r="C42" s="24" t="s">
        <v>309</v>
      </c>
      <c r="D42" s="24" t="s">
        <v>45</v>
      </c>
      <c r="E42" s="5">
        <f t="shared" si="0"/>
        <v>103</v>
      </c>
      <c r="F42" s="6"/>
      <c r="G42" s="6">
        <f>VLOOKUP(F42,Barème!A:D,3,FALSE)</f>
        <v>0</v>
      </c>
      <c r="H42" s="8"/>
      <c r="I42" s="8">
        <f>VLOOKUP(H42,Barème!A:D,4,FALSE)</f>
        <v>0</v>
      </c>
      <c r="J42" s="10"/>
      <c r="K42" s="10">
        <f>VLOOKUP(J42,Barème!A:D,3,FALSE)</f>
        <v>0</v>
      </c>
      <c r="L42" s="33" t="s">
        <v>312</v>
      </c>
      <c r="M42" s="11"/>
      <c r="N42" s="11">
        <f>VLOOKUP(M42,Barème!A:D,2,FALSE)</f>
        <v>0</v>
      </c>
    </row>
    <row r="43" spans="1:14" ht="15.75" customHeight="1">
      <c r="A43" s="12">
        <v>39</v>
      </c>
      <c r="B43" s="24" t="s">
        <v>315</v>
      </c>
      <c r="C43" s="24" t="s">
        <v>316</v>
      </c>
      <c r="D43" s="24" t="s">
        <v>144</v>
      </c>
      <c r="E43" s="5">
        <f t="shared" si="0"/>
        <v>103</v>
      </c>
      <c r="F43" s="6"/>
      <c r="G43" s="6">
        <f>VLOOKUP(F43,Barème!A:D,3,FALSE)</f>
        <v>0</v>
      </c>
      <c r="H43" s="8"/>
      <c r="I43" s="8">
        <f>VLOOKUP(H43,Barème!A:D,4,FALSE)</f>
        <v>0</v>
      </c>
      <c r="J43" s="10"/>
      <c r="K43" s="10">
        <f>VLOOKUP(J43,Barème!A:D,3,FALSE)</f>
        <v>0</v>
      </c>
      <c r="L43" s="33" t="s">
        <v>312</v>
      </c>
      <c r="M43" s="11"/>
      <c r="N43" s="11">
        <f>VLOOKUP(M43,Barème!A:D,2,FALSE)</f>
        <v>0</v>
      </c>
    </row>
    <row r="44" spans="1:14" ht="15.75" customHeight="1">
      <c r="A44" s="12">
        <v>40</v>
      </c>
      <c r="B44" s="24" t="s">
        <v>320</v>
      </c>
      <c r="C44" s="24" t="s">
        <v>321</v>
      </c>
      <c r="D44" s="24" t="s">
        <v>90</v>
      </c>
      <c r="E44" s="5">
        <f t="shared" si="0"/>
        <v>102.5</v>
      </c>
      <c r="F44" s="6" t="s">
        <v>120</v>
      </c>
      <c r="G44" s="6">
        <f>VLOOKUP(F44,Barème!A:D,3,FALSE)</f>
        <v>1.5</v>
      </c>
      <c r="H44" s="8"/>
      <c r="I44" s="8">
        <f>VLOOKUP(H44,Barème!A:D,4,FALSE)</f>
        <v>0</v>
      </c>
      <c r="J44" s="10"/>
      <c r="K44" s="10">
        <f>VLOOKUP(J44,Barème!A:D,3,FALSE)</f>
        <v>0</v>
      </c>
      <c r="L44" s="1">
        <v>101</v>
      </c>
      <c r="M44" s="11"/>
      <c r="N44" s="11">
        <f>VLOOKUP(M44,Barème!A:D,2,FALSE)</f>
        <v>0</v>
      </c>
    </row>
    <row r="45" spans="1:14" ht="15.75" customHeight="1">
      <c r="A45" s="12">
        <v>41</v>
      </c>
      <c r="B45" s="24" t="s">
        <v>326</v>
      </c>
      <c r="C45" s="24" t="s">
        <v>59</v>
      </c>
      <c r="D45" s="24" t="s">
        <v>39</v>
      </c>
      <c r="E45" s="5">
        <f t="shared" si="0"/>
        <v>96</v>
      </c>
      <c r="F45" s="6"/>
      <c r="G45" s="6">
        <f>VLOOKUP(F45,Barème!A:D,3,FALSE)</f>
        <v>0</v>
      </c>
      <c r="H45" s="8"/>
      <c r="I45" s="8">
        <f>VLOOKUP(H45,Barème!A:D,4,FALSE)</f>
        <v>0</v>
      </c>
      <c r="J45" s="10"/>
      <c r="K45" s="10">
        <f>VLOOKUP(J45,Barème!A:D,3,FALSE)</f>
        <v>0</v>
      </c>
      <c r="L45" s="33" t="s">
        <v>332</v>
      </c>
      <c r="M45" s="11"/>
      <c r="N45" s="11">
        <f>VLOOKUP(M45,Barème!A:D,2,FALSE)</f>
        <v>0</v>
      </c>
    </row>
    <row r="46" spans="1:14" ht="15.75" customHeight="1">
      <c r="A46" s="12">
        <v>42</v>
      </c>
      <c r="B46" s="24" t="s">
        <v>335</v>
      </c>
      <c r="C46" s="24" t="s">
        <v>336</v>
      </c>
      <c r="D46" s="24" t="s">
        <v>45</v>
      </c>
      <c r="E46" s="5">
        <f t="shared" si="0"/>
        <v>93</v>
      </c>
      <c r="F46" s="6"/>
      <c r="G46" s="6">
        <f>VLOOKUP(F46,Barème!A:D,3,FALSE)</f>
        <v>0</v>
      </c>
      <c r="H46" s="8"/>
      <c r="I46" s="8">
        <f>VLOOKUP(H46,Barème!A:D,4,FALSE)</f>
        <v>0</v>
      </c>
      <c r="J46" s="10"/>
      <c r="K46" s="10">
        <f>VLOOKUP(J46,Barème!A:D,3,FALSE)</f>
        <v>0</v>
      </c>
      <c r="L46" s="33" t="s">
        <v>339</v>
      </c>
      <c r="M46" s="11"/>
      <c r="N46" s="11">
        <f>VLOOKUP(M46,Barème!A:D,2,FALSE)</f>
        <v>0</v>
      </c>
    </row>
    <row r="47" spans="1:14" ht="15.75" customHeight="1">
      <c r="A47" s="12">
        <v>43</v>
      </c>
      <c r="B47" s="24" t="s">
        <v>340</v>
      </c>
      <c r="C47" s="24" t="s">
        <v>341</v>
      </c>
      <c r="D47" s="24" t="s">
        <v>19</v>
      </c>
      <c r="E47" s="5">
        <f t="shared" si="0"/>
        <v>90</v>
      </c>
      <c r="F47" s="6"/>
      <c r="G47" s="6">
        <f>VLOOKUP(F47,Barème!A:D,3,FALSE)</f>
        <v>0</v>
      </c>
      <c r="H47" s="8"/>
      <c r="I47" s="8">
        <f>VLOOKUP(H47,Barème!A:D,4,FALSE)</f>
        <v>0</v>
      </c>
      <c r="J47" s="10"/>
      <c r="K47" s="10">
        <f>VLOOKUP(J47,Barème!A:D,3,FALSE)</f>
        <v>0</v>
      </c>
      <c r="L47" s="33" t="s">
        <v>347</v>
      </c>
      <c r="M47" s="11"/>
      <c r="N47" s="11">
        <f>VLOOKUP(M47,Barème!A:D,2,FALSE)</f>
        <v>0</v>
      </c>
    </row>
    <row r="48" spans="1:14" ht="15.75" customHeight="1">
      <c r="A48" s="12">
        <v>44</v>
      </c>
      <c r="B48" s="24" t="s">
        <v>348</v>
      </c>
      <c r="C48" s="24" t="s">
        <v>349</v>
      </c>
      <c r="D48" s="24" t="s">
        <v>114</v>
      </c>
      <c r="E48" s="5">
        <f t="shared" si="0"/>
        <v>85</v>
      </c>
      <c r="F48" s="6"/>
      <c r="G48" s="6">
        <f>VLOOKUP(F48,Barème!A:D,3,FALSE)</f>
        <v>0</v>
      </c>
      <c r="H48" s="8"/>
      <c r="I48" s="8">
        <f>VLOOKUP(H48,Barème!A:D,4,FALSE)</f>
        <v>0</v>
      </c>
      <c r="J48" s="10"/>
      <c r="K48" s="10">
        <f>VLOOKUP(J48,Barème!A:D,3,FALSE)</f>
        <v>0</v>
      </c>
      <c r="L48" s="33" t="s">
        <v>355</v>
      </c>
      <c r="M48" s="11"/>
      <c r="N48" s="11">
        <f>VLOOKUP(M48,Barème!A:D,2,FALSE)</f>
        <v>0</v>
      </c>
    </row>
    <row r="49" spans="1:14" ht="15.75" customHeight="1">
      <c r="A49" s="12">
        <v>45</v>
      </c>
      <c r="B49" s="24" t="s">
        <v>357</v>
      </c>
      <c r="C49" s="24" t="s">
        <v>292</v>
      </c>
      <c r="D49" s="24" t="s">
        <v>144</v>
      </c>
      <c r="E49" s="5">
        <f t="shared" si="0"/>
        <v>85</v>
      </c>
      <c r="F49" s="6"/>
      <c r="G49" s="6">
        <f>VLOOKUP(F49,Barème!A:D,3,FALSE)</f>
        <v>0</v>
      </c>
      <c r="H49" s="8"/>
      <c r="I49" s="8">
        <f>VLOOKUP(H49,Barème!A:D,4,FALSE)</f>
        <v>0</v>
      </c>
      <c r="J49" s="10"/>
      <c r="K49" s="10">
        <f>VLOOKUP(J49,Barème!A:D,3,FALSE)</f>
        <v>0</v>
      </c>
      <c r="L49" s="33" t="s">
        <v>355</v>
      </c>
      <c r="M49" s="11"/>
      <c r="N49" s="11">
        <f>VLOOKUP(M49,Barème!A:D,2,FALSE)</f>
        <v>0</v>
      </c>
    </row>
    <row r="50" spans="1:14" ht="15.75" customHeight="1">
      <c r="A50" s="12">
        <v>46</v>
      </c>
      <c r="B50" s="24" t="s">
        <v>361</v>
      </c>
      <c r="C50" s="24" t="s">
        <v>362</v>
      </c>
      <c r="D50" s="24" t="s">
        <v>95</v>
      </c>
      <c r="E50" s="5">
        <f t="shared" si="0"/>
        <v>84</v>
      </c>
      <c r="F50" s="6"/>
      <c r="G50" s="6">
        <f>VLOOKUP(F50,Barème!A:D,3,FALSE)</f>
        <v>0</v>
      </c>
      <c r="H50" s="8"/>
      <c r="I50" s="8">
        <f>VLOOKUP(H50,Barème!A:D,4,FALSE)</f>
        <v>0</v>
      </c>
      <c r="J50" s="10"/>
      <c r="K50" s="10">
        <f>VLOOKUP(J50,Barème!A:D,3,FALSE)</f>
        <v>0</v>
      </c>
      <c r="L50" s="33" t="s">
        <v>368</v>
      </c>
      <c r="M50" s="11"/>
      <c r="N50" s="11">
        <f>VLOOKUP(M50,Barème!A:D,2,FALSE)</f>
        <v>0</v>
      </c>
    </row>
    <row r="51" spans="1:14" ht="15.75" customHeight="1">
      <c r="A51" s="12">
        <v>47</v>
      </c>
      <c r="B51" s="24" t="s">
        <v>263</v>
      </c>
      <c r="C51" s="24" t="s">
        <v>267</v>
      </c>
      <c r="D51" s="24" t="s">
        <v>265</v>
      </c>
      <c r="E51" s="5">
        <f t="shared" si="0"/>
        <v>83</v>
      </c>
      <c r="F51" s="6"/>
      <c r="G51" s="6">
        <f>VLOOKUP(F51,Barème!A:D,3,FALSE)</f>
        <v>0</v>
      </c>
      <c r="H51" s="8"/>
      <c r="I51" s="8">
        <f>VLOOKUP(H51,Barème!A:D,4,FALSE)</f>
        <v>0</v>
      </c>
      <c r="J51" s="10"/>
      <c r="K51" s="10">
        <f>VLOOKUP(J51,Barème!A:D,3,FALSE)</f>
        <v>0</v>
      </c>
      <c r="L51" s="33" t="s">
        <v>372</v>
      </c>
      <c r="M51" s="11"/>
      <c r="N51" s="11">
        <f>VLOOKUP(M51,Barème!A:D,2,FALSE)</f>
        <v>0</v>
      </c>
    </row>
    <row r="52" spans="1:14" ht="15.75" customHeight="1">
      <c r="A52" s="12">
        <v>48</v>
      </c>
      <c r="B52" s="24" t="s">
        <v>373</v>
      </c>
      <c r="C52" s="24" t="s">
        <v>374</v>
      </c>
      <c r="D52" s="24" t="s">
        <v>232</v>
      </c>
      <c r="E52" s="5">
        <f t="shared" si="0"/>
        <v>83</v>
      </c>
      <c r="F52" s="6"/>
      <c r="G52" s="6">
        <f>VLOOKUP(F52,Barème!A:D,3,FALSE)</f>
        <v>0</v>
      </c>
      <c r="H52" s="8"/>
      <c r="I52" s="8">
        <f>VLOOKUP(H52,Barème!A:D,4,FALSE)</f>
        <v>0</v>
      </c>
      <c r="J52" s="10"/>
      <c r="K52" s="10">
        <f>VLOOKUP(J52,Barème!A:D,3,FALSE)</f>
        <v>0</v>
      </c>
      <c r="L52" s="33" t="s">
        <v>372</v>
      </c>
      <c r="M52" s="11"/>
      <c r="N52" s="11">
        <f>VLOOKUP(M52,Barème!A:D,2,FALSE)</f>
        <v>0</v>
      </c>
    </row>
    <row r="53" spans="1:14" ht="15.75" customHeight="1">
      <c r="A53" s="12">
        <v>49</v>
      </c>
      <c r="B53" s="24" t="s">
        <v>378</v>
      </c>
      <c r="C53" s="24" t="s">
        <v>379</v>
      </c>
      <c r="D53" s="24" t="s">
        <v>28</v>
      </c>
      <c r="E53" s="5">
        <f t="shared" si="0"/>
        <v>82</v>
      </c>
      <c r="F53" s="6"/>
      <c r="G53" s="6">
        <f>VLOOKUP(F53,Barème!A:D,3,FALSE)</f>
        <v>0</v>
      </c>
      <c r="H53" s="8"/>
      <c r="I53" s="8">
        <f>VLOOKUP(H53,Barème!A:D,4,FALSE)</f>
        <v>0</v>
      </c>
      <c r="J53" s="10"/>
      <c r="K53" s="10">
        <f>VLOOKUP(J53,Barème!A:D,3,FALSE)</f>
        <v>0</v>
      </c>
      <c r="L53" s="33" t="s">
        <v>380</v>
      </c>
      <c r="M53" s="11"/>
      <c r="N53" s="11">
        <f>VLOOKUP(M53,Barème!A:D,2,FALSE)</f>
        <v>0</v>
      </c>
    </row>
    <row r="54" spans="1:14" ht="15.75" customHeight="1">
      <c r="A54" s="12">
        <v>50</v>
      </c>
      <c r="B54" s="24" t="s">
        <v>384</v>
      </c>
      <c r="C54" s="24" t="s">
        <v>191</v>
      </c>
      <c r="D54" s="24" t="s">
        <v>277</v>
      </c>
      <c r="E54" s="5">
        <f t="shared" si="0"/>
        <v>81</v>
      </c>
      <c r="F54" s="6"/>
      <c r="G54" s="6">
        <f>VLOOKUP(F54,Barème!A:D,3,FALSE)</f>
        <v>0</v>
      </c>
      <c r="H54" s="8"/>
      <c r="I54" s="8">
        <f>VLOOKUP(H54,Barème!A:D,4,FALSE)</f>
        <v>0</v>
      </c>
      <c r="J54" s="10"/>
      <c r="K54" s="10">
        <f>VLOOKUP(J54,Barème!A:D,3,FALSE)</f>
        <v>0</v>
      </c>
      <c r="L54" s="33" t="s">
        <v>387</v>
      </c>
      <c r="M54" s="11"/>
      <c r="N54" s="11">
        <f>VLOOKUP(M54,Barème!A:D,2,FALSE)</f>
        <v>0</v>
      </c>
    </row>
    <row r="55" spans="1:14" ht="15.75" customHeight="1">
      <c r="A55" s="12">
        <v>51</v>
      </c>
      <c r="B55" s="24" t="s">
        <v>391</v>
      </c>
      <c r="C55" s="24" t="s">
        <v>392</v>
      </c>
      <c r="D55" s="24" t="s">
        <v>239</v>
      </c>
      <c r="E55" s="5">
        <f t="shared" si="0"/>
        <v>81</v>
      </c>
      <c r="F55" s="6"/>
      <c r="G55" s="6">
        <f>VLOOKUP(F55,Barème!A:D,3,FALSE)</f>
        <v>0</v>
      </c>
      <c r="H55" s="8"/>
      <c r="I55" s="8">
        <f>VLOOKUP(H55,Barème!A:D,4,FALSE)</f>
        <v>0</v>
      </c>
      <c r="J55" s="10"/>
      <c r="K55" s="10">
        <f>VLOOKUP(J55,Barème!A:D,3,FALSE)</f>
        <v>0</v>
      </c>
      <c r="L55" s="33" t="s">
        <v>387</v>
      </c>
      <c r="M55" s="11"/>
      <c r="N55" s="11">
        <f>VLOOKUP(M55,Barème!A:D,2,FALSE)</f>
        <v>0</v>
      </c>
    </row>
    <row r="56" spans="1:14" ht="15.75" customHeight="1">
      <c r="A56" s="12">
        <v>52</v>
      </c>
      <c r="B56" s="24" t="s">
        <v>395</v>
      </c>
      <c r="C56" s="24" t="s">
        <v>396</v>
      </c>
      <c r="D56" s="24" t="s">
        <v>338</v>
      </c>
      <c r="E56" s="5">
        <f t="shared" si="0"/>
        <v>80</v>
      </c>
      <c r="F56" s="6"/>
      <c r="G56" s="6">
        <f>VLOOKUP(F56,Barème!A:D,3,FALSE)</f>
        <v>0</v>
      </c>
      <c r="H56" s="8"/>
      <c r="I56" s="8">
        <f>VLOOKUP(H56,Barème!A:D,4,FALSE)</f>
        <v>0</v>
      </c>
      <c r="J56" s="10"/>
      <c r="K56" s="10">
        <f>VLOOKUP(J56,Barème!A:D,3,FALSE)</f>
        <v>0</v>
      </c>
      <c r="L56" s="33" t="s">
        <v>399</v>
      </c>
      <c r="M56" s="11"/>
      <c r="N56" s="11">
        <f>VLOOKUP(M56,Barème!A:D,2,FALSE)</f>
        <v>0</v>
      </c>
    </row>
    <row r="57" spans="1:14" ht="15.75" customHeight="1">
      <c r="A57" s="12">
        <v>53</v>
      </c>
      <c r="B57" s="24" t="s">
        <v>400</v>
      </c>
      <c r="C57" s="24" t="s">
        <v>401</v>
      </c>
      <c r="D57" s="24" t="s">
        <v>296</v>
      </c>
      <c r="E57" s="5">
        <f t="shared" si="0"/>
        <v>80</v>
      </c>
      <c r="F57" s="6"/>
      <c r="G57" s="6">
        <f>VLOOKUP(F57,Barème!A:D,3,FALSE)</f>
        <v>0</v>
      </c>
      <c r="H57" s="8"/>
      <c r="I57" s="8">
        <f>VLOOKUP(H57,Barème!A:D,4,FALSE)</f>
        <v>0</v>
      </c>
      <c r="J57" s="10"/>
      <c r="K57" s="10">
        <f>VLOOKUP(J57,Barème!A:D,3,FALSE)</f>
        <v>0</v>
      </c>
      <c r="L57" s="33" t="s">
        <v>399</v>
      </c>
      <c r="M57" s="11"/>
      <c r="N57" s="11">
        <f>VLOOKUP(M57,Barème!A:D,2,FALSE)</f>
        <v>0</v>
      </c>
    </row>
    <row r="58" spans="1:14" ht="15.75" customHeight="1">
      <c r="A58" s="12">
        <v>54</v>
      </c>
      <c r="B58" s="24" t="s">
        <v>405</v>
      </c>
      <c r="C58" s="24" t="s">
        <v>191</v>
      </c>
      <c r="D58" s="24" t="s">
        <v>90</v>
      </c>
      <c r="E58" s="5">
        <f t="shared" si="0"/>
        <v>80</v>
      </c>
      <c r="F58" s="6"/>
      <c r="G58" s="6">
        <f>VLOOKUP(F58,Barème!A:D,3,FALSE)</f>
        <v>0</v>
      </c>
      <c r="H58" s="8"/>
      <c r="I58" s="8">
        <f>VLOOKUP(H58,Barème!A:D,4,FALSE)</f>
        <v>0</v>
      </c>
      <c r="J58" s="10"/>
      <c r="K58" s="10">
        <f>VLOOKUP(J58,Barème!A:D,3,FALSE)</f>
        <v>0</v>
      </c>
      <c r="L58" s="33" t="s">
        <v>399</v>
      </c>
      <c r="M58" s="11"/>
      <c r="N58" s="11">
        <f>VLOOKUP(M58,Barème!A:D,2,FALSE)</f>
        <v>0</v>
      </c>
    </row>
    <row r="59" spans="1:14" ht="15.75" customHeight="1">
      <c r="A59" s="12">
        <v>55</v>
      </c>
      <c r="B59" s="24" t="s">
        <v>409</v>
      </c>
      <c r="C59" s="24" t="s">
        <v>411</v>
      </c>
      <c r="D59" s="24" t="s">
        <v>169</v>
      </c>
      <c r="E59" s="5">
        <f t="shared" si="0"/>
        <v>79</v>
      </c>
      <c r="F59" s="6"/>
      <c r="G59" s="6">
        <f>VLOOKUP(F59,Barème!A:D,3,FALSE)</f>
        <v>0</v>
      </c>
      <c r="H59" s="8"/>
      <c r="I59" s="8">
        <f>VLOOKUP(H59,Barème!A:D,4,FALSE)</f>
        <v>0</v>
      </c>
      <c r="J59" s="10"/>
      <c r="K59" s="10">
        <f>VLOOKUP(J59,Barème!A:D,3,FALSE)</f>
        <v>0</v>
      </c>
      <c r="L59" s="33" t="s">
        <v>414</v>
      </c>
      <c r="M59" s="11"/>
      <c r="N59" s="11">
        <f>VLOOKUP(M59,Barème!A:D,2,FALSE)</f>
        <v>0</v>
      </c>
    </row>
    <row r="60" spans="1:14" ht="15.75" customHeight="1">
      <c r="A60" s="12">
        <v>56</v>
      </c>
      <c r="B60" s="24" t="s">
        <v>416</v>
      </c>
      <c r="C60" s="24" t="s">
        <v>35</v>
      </c>
      <c r="D60" s="24" t="s">
        <v>338</v>
      </c>
      <c r="E60" s="5">
        <f t="shared" si="0"/>
        <v>78</v>
      </c>
      <c r="F60" s="6"/>
      <c r="G60" s="6">
        <f>VLOOKUP(F60,Barème!A:D,3,FALSE)</f>
        <v>0</v>
      </c>
      <c r="H60" s="8"/>
      <c r="I60" s="8">
        <f>VLOOKUP(H60,Barème!A:D,4,FALSE)</f>
        <v>0</v>
      </c>
      <c r="J60" s="10"/>
      <c r="K60" s="10">
        <f>VLOOKUP(J60,Barème!A:D,3,FALSE)</f>
        <v>0</v>
      </c>
      <c r="L60" s="33" t="s">
        <v>418</v>
      </c>
      <c r="M60" s="11"/>
      <c r="N60" s="11">
        <f>VLOOKUP(M60,Barème!A:D,2,FALSE)</f>
        <v>0</v>
      </c>
    </row>
    <row r="61" spans="1:14" ht="15.75" customHeight="1">
      <c r="A61" s="12">
        <v>57</v>
      </c>
      <c r="B61" s="24" t="s">
        <v>157</v>
      </c>
      <c r="C61" s="24" t="s">
        <v>135</v>
      </c>
      <c r="D61" s="24" t="s">
        <v>338</v>
      </c>
      <c r="E61" s="5">
        <f t="shared" si="0"/>
        <v>74</v>
      </c>
      <c r="F61" s="6"/>
      <c r="G61" s="6">
        <f>VLOOKUP(F61,Barème!A:D,3,FALSE)</f>
        <v>0</v>
      </c>
      <c r="H61" s="8"/>
      <c r="I61" s="8">
        <f>VLOOKUP(H61,Barème!A:D,4,FALSE)</f>
        <v>0</v>
      </c>
      <c r="J61" s="10"/>
      <c r="K61" s="10">
        <f>VLOOKUP(J61,Barème!A:D,3,FALSE)</f>
        <v>0</v>
      </c>
      <c r="L61" s="33" t="s">
        <v>421</v>
      </c>
      <c r="M61" s="11"/>
      <c r="N61" s="11">
        <f>VLOOKUP(M61,Barème!A:D,2,FALSE)</f>
        <v>0</v>
      </c>
    </row>
    <row r="62" spans="1:14" ht="15.75" customHeight="1">
      <c r="A62" s="12">
        <v>58</v>
      </c>
      <c r="B62" s="24" t="s">
        <v>290</v>
      </c>
      <c r="C62" s="24" t="s">
        <v>424</v>
      </c>
      <c r="D62" s="24" t="s">
        <v>265</v>
      </c>
      <c r="E62" s="5">
        <f t="shared" si="0"/>
        <v>74</v>
      </c>
      <c r="F62" s="6"/>
      <c r="G62" s="6">
        <f>VLOOKUP(F62,Barème!A:D,3,FALSE)</f>
        <v>0</v>
      </c>
      <c r="H62" s="8"/>
      <c r="I62" s="8">
        <f>VLOOKUP(H62,Barème!A:D,4,FALSE)</f>
        <v>0</v>
      </c>
      <c r="J62" s="10"/>
      <c r="K62" s="10">
        <f>VLOOKUP(J62,Barème!A:D,3,FALSE)</f>
        <v>0</v>
      </c>
      <c r="L62" s="33" t="s">
        <v>421</v>
      </c>
      <c r="M62" s="11"/>
      <c r="N62" s="11">
        <f>VLOOKUP(M62,Barème!A:D,2,FALSE)</f>
        <v>0</v>
      </c>
    </row>
    <row r="63" spans="1:14" ht="15.75" customHeight="1">
      <c r="A63" s="12">
        <v>59</v>
      </c>
      <c r="B63" s="24" t="s">
        <v>428</v>
      </c>
      <c r="C63" s="24" t="s">
        <v>429</v>
      </c>
      <c r="D63" s="24" t="s">
        <v>338</v>
      </c>
      <c r="E63" s="5">
        <f t="shared" si="0"/>
        <v>74</v>
      </c>
      <c r="F63" s="6"/>
      <c r="G63" s="6">
        <f>VLOOKUP(F63,Barème!A:D,3,FALSE)</f>
        <v>0</v>
      </c>
      <c r="H63" s="8"/>
      <c r="I63" s="8">
        <f>VLOOKUP(H63,Barème!A:D,4,FALSE)</f>
        <v>0</v>
      </c>
      <c r="J63" s="10"/>
      <c r="K63" s="10">
        <f>VLOOKUP(J63,Barème!A:D,3,FALSE)</f>
        <v>0</v>
      </c>
      <c r="L63" s="33" t="s">
        <v>421</v>
      </c>
      <c r="M63" s="11"/>
      <c r="N63" s="11">
        <f>VLOOKUP(M63,Barème!A:D,2,FALSE)</f>
        <v>0</v>
      </c>
    </row>
    <row r="64" spans="1:14" ht="15.75" customHeight="1">
      <c r="A64" s="12">
        <v>60</v>
      </c>
      <c r="B64" s="24" t="s">
        <v>371</v>
      </c>
      <c r="C64" s="24" t="s">
        <v>431</v>
      </c>
      <c r="D64" s="24" t="s">
        <v>273</v>
      </c>
      <c r="E64" s="5">
        <f t="shared" si="0"/>
        <v>74</v>
      </c>
      <c r="F64" s="6"/>
      <c r="G64" s="6">
        <f>VLOOKUP(F64,Barème!A:D,3,FALSE)</f>
        <v>0</v>
      </c>
      <c r="H64" s="8"/>
      <c r="I64" s="8">
        <f>VLOOKUP(H64,Barème!A:D,4,FALSE)</f>
        <v>0</v>
      </c>
      <c r="J64" s="10"/>
      <c r="K64" s="10">
        <f>VLOOKUP(J64,Barème!A:D,3,FALSE)</f>
        <v>0</v>
      </c>
      <c r="L64" s="33" t="s">
        <v>421</v>
      </c>
      <c r="M64" s="11"/>
      <c r="N64" s="11">
        <f>VLOOKUP(M64,Barème!A:D,2,FALSE)</f>
        <v>0</v>
      </c>
    </row>
    <row r="65" spans="1:14" ht="15.75" customHeight="1">
      <c r="A65" s="12">
        <v>61</v>
      </c>
      <c r="B65" s="24" t="s">
        <v>435</v>
      </c>
      <c r="C65" s="24" t="s">
        <v>411</v>
      </c>
      <c r="D65" s="24" t="s">
        <v>90</v>
      </c>
      <c r="E65" s="5">
        <f t="shared" si="0"/>
        <v>73</v>
      </c>
      <c r="F65" s="6"/>
      <c r="G65" s="6">
        <f>VLOOKUP(F65,Barème!A:D,3,FALSE)</f>
        <v>0</v>
      </c>
      <c r="H65" s="8"/>
      <c r="I65" s="8">
        <f>VLOOKUP(H65,Barème!A:D,4,FALSE)</f>
        <v>0</v>
      </c>
      <c r="J65" s="10"/>
      <c r="K65" s="10">
        <f>VLOOKUP(J65,Barème!A:D,3,FALSE)</f>
        <v>0</v>
      </c>
      <c r="L65" s="33" t="s">
        <v>436</v>
      </c>
      <c r="M65" s="11"/>
      <c r="N65" s="11">
        <f>VLOOKUP(M65,Barème!A:D,2,FALSE)</f>
        <v>0</v>
      </c>
    </row>
    <row r="66" spans="1:14" ht="15.75" customHeight="1">
      <c r="A66" s="12">
        <v>62</v>
      </c>
      <c r="B66" s="24" t="s">
        <v>438</v>
      </c>
      <c r="C66" s="24" t="s">
        <v>59</v>
      </c>
      <c r="D66" s="24" t="s">
        <v>232</v>
      </c>
      <c r="E66" s="5">
        <f t="shared" si="0"/>
        <v>72</v>
      </c>
      <c r="F66" s="6"/>
      <c r="G66" s="6">
        <f>VLOOKUP(F66,Barème!A:D,3,FALSE)</f>
        <v>0</v>
      </c>
      <c r="H66" s="8"/>
      <c r="I66" s="8">
        <f>VLOOKUP(H66,Barème!A:D,4,FALSE)</f>
        <v>0</v>
      </c>
      <c r="J66" s="10"/>
      <c r="K66" s="10">
        <f>VLOOKUP(J66,Barème!A:D,3,FALSE)</f>
        <v>0</v>
      </c>
      <c r="L66" s="33" t="s">
        <v>439</v>
      </c>
      <c r="M66" s="11"/>
      <c r="N66" s="11">
        <f>VLOOKUP(M66,Barème!A:D,2,FALSE)</f>
        <v>0</v>
      </c>
    </row>
    <row r="67" spans="1:14" ht="15.75" customHeight="1">
      <c r="A67" s="12">
        <v>63</v>
      </c>
      <c r="B67" s="24" t="s">
        <v>442</v>
      </c>
      <c r="C67" s="24" t="s">
        <v>443</v>
      </c>
      <c r="D67" s="24" t="s">
        <v>277</v>
      </c>
      <c r="E67" s="5">
        <f t="shared" si="0"/>
        <v>72</v>
      </c>
      <c r="F67" s="6"/>
      <c r="G67" s="6">
        <f>VLOOKUP(F67,Barème!A:D,3,FALSE)</f>
        <v>0</v>
      </c>
      <c r="H67" s="8"/>
      <c r="I67" s="8">
        <f>VLOOKUP(H67,Barème!A:D,4,FALSE)</f>
        <v>0</v>
      </c>
      <c r="J67" s="10"/>
      <c r="K67" s="10">
        <f>VLOOKUP(J67,Barème!A:D,3,FALSE)</f>
        <v>0</v>
      </c>
      <c r="L67" s="33" t="s">
        <v>439</v>
      </c>
      <c r="M67" s="11"/>
      <c r="N67" s="11">
        <f>VLOOKUP(M67,Barème!A:D,2,FALSE)</f>
        <v>0</v>
      </c>
    </row>
    <row r="68" spans="1:14" ht="15.75" customHeight="1">
      <c r="A68" s="12">
        <v>64</v>
      </c>
      <c r="B68" s="24" t="s">
        <v>446</v>
      </c>
      <c r="C68" s="24" t="s">
        <v>341</v>
      </c>
      <c r="D68" s="24" t="s">
        <v>141</v>
      </c>
      <c r="E68" s="5">
        <f t="shared" si="0"/>
        <v>71</v>
      </c>
      <c r="F68" s="6"/>
      <c r="G68" s="6">
        <f>VLOOKUP(F68,Barème!A:D,3,FALSE)</f>
        <v>0</v>
      </c>
      <c r="H68" s="8"/>
      <c r="I68" s="8">
        <f>VLOOKUP(H68,Barème!A:D,4,FALSE)</f>
        <v>0</v>
      </c>
      <c r="J68" s="10"/>
      <c r="K68" s="10">
        <f>VLOOKUP(J68,Barème!A:D,3,FALSE)</f>
        <v>0</v>
      </c>
      <c r="L68" s="33" t="s">
        <v>449</v>
      </c>
      <c r="M68" s="11"/>
      <c r="N68" s="11">
        <f>VLOOKUP(M68,Barème!A:D,2,FALSE)</f>
        <v>0</v>
      </c>
    </row>
    <row r="69" spans="1:14" ht="15.75" customHeight="1">
      <c r="A69" s="12">
        <v>65</v>
      </c>
      <c r="B69" s="24" t="s">
        <v>450</v>
      </c>
      <c r="C69" s="24" t="s">
        <v>451</v>
      </c>
      <c r="D69" s="24" t="s">
        <v>251</v>
      </c>
      <c r="E69" s="5">
        <f t="shared" si="0"/>
        <v>71</v>
      </c>
      <c r="F69" s="6"/>
      <c r="G69" s="6">
        <f>VLOOKUP(F69,Barème!A:D,3,FALSE)</f>
        <v>0</v>
      </c>
      <c r="H69" s="8"/>
      <c r="I69" s="8">
        <f>VLOOKUP(H69,Barème!A:D,4,FALSE)</f>
        <v>0</v>
      </c>
      <c r="J69" s="10"/>
      <c r="K69" s="10">
        <f>VLOOKUP(J69,Barème!A:D,3,FALSE)</f>
        <v>0</v>
      </c>
      <c r="L69" s="33" t="s">
        <v>449</v>
      </c>
      <c r="M69" s="11"/>
      <c r="N69" s="11">
        <f>VLOOKUP(M69,Barème!A:D,2,FALSE)</f>
        <v>0</v>
      </c>
    </row>
    <row r="70" spans="1:14" ht="15.75" customHeight="1">
      <c r="A70" s="12">
        <v>66</v>
      </c>
      <c r="B70" s="24" t="s">
        <v>453</v>
      </c>
      <c r="C70" s="24" t="s">
        <v>454</v>
      </c>
      <c r="D70" s="24" t="s">
        <v>232</v>
      </c>
      <c r="E70" s="5">
        <f t="shared" si="0"/>
        <v>69</v>
      </c>
      <c r="F70" s="6"/>
      <c r="G70" s="6">
        <f>VLOOKUP(F70,Barème!A:D,3,FALSE)</f>
        <v>0</v>
      </c>
      <c r="H70" s="8"/>
      <c r="I70" s="8">
        <f>VLOOKUP(H70,Barème!A:D,4,FALSE)</f>
        <v>0</v>
      </c>
      <c r="J70" s="10"/>
      <c r="K70" s="10">
        <f>VLOOKUP(J70,Barème!A:D,3,FALSE)</f>
        <v>0</v>
      </c>
      <c r="L70" s="33" t="s">
        <v>455</v>
      </c>
      <c r="M70" s="11"/>
      <c r="N70" s="11">
        <f>VLOOKUP(M70,Barème!A:D,2,FALSE)</f>
        <v>0</v>
      </c>
    </row>
    <row r="71" spans="1:14" ht="15.75" customHeight="1">
      <c r="A71" s="12">
        <v>67</v>
      </c>
      <c r="B71" s="24" t="s">
        <v>457</v>
      </c>
      <c r="C71" s="24" t="s">
        <v>35</v>
      </c>
      <c r="D71" s="24" t="s">
        <v>277</v>
      </c>
      <c r="E71" s="5">
        <f t="shared" si="0"/>
        <v>66</v>
      </c>
      <c r="F71" s="6"/>
      <c r="G71" s="6">
        <f>VLOOKUP(F71,Barème!A:D,3,FALSE)</f>
        <v>0</v>
      </c>
      <c r="H71" s="8"/>
      <c r="I71" s="8">
        <f>VLOOKUP(H71,Barème!A:D,4,FALSE)</f>
        <v>0</v>
      </c>
      <c r="J71" s="10"/>
      <c r="K71" s="10">
        <f>VLOOKUP(J71,Barème!A:D,3,FALSE)</f>
        <v>0</v>
      </c>
      <c r="L71" s="33" t="s">
        <v>459</v>
      </c>
      <c r="M71" s="11"/>
      <c r="N71" s="11">
        <f>VLOOKUP(M71,Barème!A:D,2,FALSE)</f>
        <v>0</v>
      </c>
    </row>
    <row r="72" spans="1:14" ht="15.75" customHeight="1">
      <c r="A72" s="12">
        <v>68</v>
      </c>
      <c r="B72" s="24" t="s">
        <v>460</v>
      </c>
      <c r="C72" s="24" t="s">
        <v>461</v>
      </c>
      <c r="D72" s="24" t="s">
        <v>74</v>
      </c>
      <c r="E72" s="5">
        <f t="shared" si="0"/>
        <v>66</v>
      </c>
      <c r="F72" s="6"/>
      <c r="G72" s="6">
        <f>VLOOKUP(F72,Barème!A:D,3,FALSE)</f>
        <v>0</v>
      </c>
      <c r="H72" s="8"/>
      <c r="I72" s="8">
        <f>VLOOKUP(H72,Barème!A:D,4,FALSE)</f>
        <v>0</v>
      </c>
      <c r="J72" s="10"/>
      <c r="K72" s="10">
        <f>VLOOKUP(J72,Barème!A:D,3,FALSE)</f>
        <v>0</v>
      </c>
      <c r="L72" s="33" t="s">
        <v>459</v>
      </c>
      <c r="M72" s="11"/>
      <c r="N72" s="11">
        <f>VLOOKUP(M72,Barème!A:D,2,FALSE)</f>
        <v>0</v>
      </c>
    </row>
    <row r="73" spans="1:14" ht="15.75" customHeight="1">
      <c r="A73" s="12">
        <v>69</v>
      </c>
      <c r="B73" s="24" t="s">
        <v>465</v>
      </c>
      <c r="C73" s="24" t="s">
        <v>466</v>
      </c>
      <c r="D73" s="24" t="s">
        <v>74</v>
      </c>
      <c r="E73" s="5">
        <f t="shared" si="0"/>
        <v>64</v>
      </c>
      <c r="F73" s="6"/>
      <c r="G73" s="6">
        <f>VLOOKUP(F73,Barème!A:D,3,FALSE)</f>
        <v>0</v>
      </c>
      <c r="H73" s="8"/>
      <c r="I73" s="8">
        <f>VLOOKUP(H73,Barème!A:D,4,FALSE)</f>
        <v>0</v>
      </c>
      <c r="J73" s="10"/>
      <c r="K73" s="10">
        <f>VLOOKUP(J73,Barème!A:D,3,FALSE)</f>
        <v>0</v>
      </c>
      <c r="L73" s="33" t="s">
        <v>468</v>
      </c>
      <c r="M73" s="11"/>
      <c r="N73" s="11">
        <f>VLOOKUP(M73,Barème!A:D,2,FALSE)</f>
        <v>0</v>
      </c>
    </row>
    <row r="74" spans="1:14" ht="15.75" customHeight="1">
      <c r="A74" s="12">
        <v>70</v>
      </c>
      <c r="B74" s="24" t="s">
        <v>53</v>
      </c>
      <c r="C74" s="24" t="s">
        <v>471</v>
      </c>
      <c r="D74" s="24" t="s">
        <v>338</v>
      </c>
      <c r="E74" s="5">
        <f t="shared" si="0"/>
        <v>64</v>
      </c>
      <c r="F74" s="6"/>
      <c r="G74" s="6">
        <f>VLOOKUP(F74,Barème!A:D,3,FALSE)</f>
        <v>0</v>
      </c>
      <c r="H74" s="8"/>
      <c r="I74" s="8">
        <f>VLOOKUP(H74,Barème!A:D,4,FALSE)</f>
        <v>0</v>
      </c>
      <c r="J74" s="10"/>
      <c r="K74" s="10">
        <f>VLOOKUP(J74,Barème!A:D,3,FALSE)</f>
        <v>0</v>
      </c>
      <c r="L74" s="33" t="s">
        <v>468</v>
      </c>
      <c r="M74" s="11"/>
      <c r="N74" s="11">
        <f>VLOOKUP(M74,Barème!A:D,2,FALSE)</f>
        <v>0</v>
      </c>
    </row>
    <row r="75" spans="1:14" ht="15.75" customHeight="1">
      <c r="A75" s="12">
        <v>71</v>
      </c>
      <c r="B75" s="24" t="s">
        <v>476</v>
      </c>
      <c r="C75" s="24" t="s">
        <v>477</v>
      </c>
      <c r="D75" s="24" t="s">
        <v>277</v>
      </c>
      <c r="E75" s="5">
        <f t="shared" si="0"/>
        <v>61</v>
      </c>
      <c r="F75" s="6"/>
      <c r="G75" s="6">
        <f>VLOOKUP(F75,Barème!A:D,3,FALSE)</f>
        <v>0</v>
      </c>
      <c r="H75" s="8"/>
      <c r="I75" s="8">
        <f>VLOOKUP(H75,Barème!A:D,4,FALSE)</f>
        <v>0</v>
      </c>
      <c r="J75" s="10"/>
      <c r="K75" s="10">
        <f>VLOOKUP(J75,Barème!A:D,3,FALSE)</f>
        <v>0</v>
      </c>
      <c r="L75" s="33" t="s">
        <v>480</v>
      </c>
      <c r="M75" s="11"/>
      <c r="N75" s="11">
        <f>VLOOKUP(M75,Barème!A:D,2,FALSE)</f>
        <v>0</v>
      </c>
    </row>
    <row r="76" spans="1:14" ht="15.75" customHeight="1">
      <c r="A76" s="12">
        <v>72</v>
      </c>
      <c r="B76" s="24" t="s">
        <v>481</v>
      </c>
      <c r="C76" s="24" t="s">
        <v>482</v>
      </c>
      <c r="D76" s="24" t="s">
        <v>64</v>
      </c>
      <c r="E76" s="5">
        <f t="shared" si="0"/>
        <v>61</v>
      </c>
      <c r="F76" s="6"/>
      <c r="G76" s="6">
        <f>VLOOKUP(F76,Barème!A:D,3,FALSE)</f>
        <v>0</v>
      </c>
      <c r="H76" s="8"/>
      <c r="I76" s="8">
        <f>VLOOKUP(H76,Barème!A:D,4,FALSE)</f>
        <v>0</v>
      </c>
      <c r="J76" s="10"/>
      <c r="K76" s="10">
        <f>VLOOKUP(J76,Barème!A:D,3,FALSE)</f>
        <v>0</v>
      </c>
      <c r="L76" s="33" t="s">
        <v>480</v>
      </c>
      <c r="M76" s="11"/>
      <c r="N76" s="11">
        <f>VLOOKUP(M76,Barème!A:D,2,FALSE)</f>
        <v>0</v>
      </c>
    </row>
    <row r="77" spans="1:14" ht="15.75" customHeight="1">
      <c r="A77" s="12">
        <v>73</v>
      </c>
      <c r="B77" s="24" t="s">
        <v>486</v>
      </c>
      <c r="C77" s="24" t="s">
        <v>487</v>
      </c>
      <c r="D77" s="24" t="s">
        <v>45</v>
      </c>
      <c r="E77" s="5">
        <f t="shared" si="0"/>
        <v>60</v>
      </c>
      <c r="F77" s="6"/>
      <c r="G77" s="6">
        <f>VLOOKUP(F77,Barème!A:D,3,FALSE)</f>
        <v>0</v>
      </c>
      <c r="H77" s="8"/>
      <c r="I77" s="8">
        <f>VLOOKUP(H77,Barème!A:D,4,FALSE)</f>
        <v>0</v>
      </c>
      <c r="J77" s="10"/>
      <c r="K77" s="10">
        <f>VLOOKUP(J77,Barème!A:D,3,FALSE)</f>
        <v>0</v>
      </c>
      <c r="L77" s="33" t="s">
        <v>491</v>
      </c>
      <c r="M77" s="11"/>
      <c r="N77" s="11">
        <f>VLOOKUP(M77,Barème!A:D,2,FALSE)</f>
        <v>0</v>
      </c>
    </row>
    <row r="78" spans="1:14" ht="15.75" customHeight="1">
      <c r="A78" s="12">
        <v>74</v>
      </c>
      <c r="B78" s="24" t="s">
        <v>492</v>
      </c>
      <c r="C78" s="24" t="s">
        <v>493</v>
      </c>
      <c r="D78" s="24" t="s">
        <v>136</v>
      </c>
      <c r="E78" s="5">
        <f t="shared" si="0"/>
        <v>55</v>
      </c>
      <c r="F78" s="6"/>
      <c r="G78" s="6">
        <f>VLOOKUP(F78,Barème!A:D,3,FALSE)</f>
        <v>0</v>
      </c>
      <c r="H78" s="8"/>
      <c r="I78" s="8">
        <f>VLOOKUP(H78,Barème!A:D,4,FALSE)</f>
        <v>0</v>
      </c>
      <c r="J78" s="10"/>
      <c r="K78" s="10">
        <f>VLOOKUP(J78,Barème!A:D,3,FALSE)</f>
        <v>0</v>
      </c>
      <c r="L78" s="33" t="s">
        <v>498</v>
      </c>
      <c r="M78" s="11"/>
      <c r="N78" s="11">
        <f>VLOOKUP(M78,Barème!A:D,2,FALSE)</f>
        <v>0</v>
      </c>
    </row>
    <row r="79" spans="1:14" ht="15.75" customHeight="1">
      <c r="A79" s="12">
        <v>75</v>
      </c>
      <c r="B79" s="24" t="s">
        <v>106</v>
      </c>
      <c r="C79" s="24" t="s">
        <v>256</v>
      </c>
      <c r="D79" s="24" t="s">
        <v>114</v>
      </c>
      <c r="E79" s="5">
        <f t="shared" si="0"/>
        <v>51</v>
      </c>
      <c r="F79" s="6"/>
      <c r="G79" s="6">
        <f>VLOOKUP(F79,Barème!A:D,3,FALSE)</f>
        <v>0</v>
      </c>
      <c r="H79" s="8"/>
      <c r="I79" s="8">
        <f>VLOOKUP(H79,Barème!A:D,4,FALSE)</f>
        <v>0</v>
      </c>
      <c r="J79" s="10"/>
      <c r="K79" s="10">
        <f>VLOOKUP(J79,Barème!A:D,3,FALSE)</f>
        <v>0</v>
      </c>
      <c r="L79" s="33" t="s">
        <v>503</v>
      </c>
      <c r="M79" s="11"/>
      <c r="N79" s="11">
        <f>VLOOKUP(M79,Barème!A:D,2,FALSE)</f>
        <v>0</v>
      </c>
    </row>
    <row r="80" spans="1:14" ht="15.75" customHeight="1">
      <c r="A80" s="12">
        <v>76</v>
      </c>
      <c r="B80" s="24" t="s">
        <v>504</v>
      </c>
      <c r="C80" s="24" t="s">
        <v>80</v>
      </c>
      <c r="D80" s="24" t="s">
        <v>338</v>
      </c>
      <c r="E80" s="5">
        <f t="shared" si="0"/>
        <v>49</v>
      </c>
      <c r="F80" s="6"/>
      <c r="G80" s="6">
        <f>VLOOKUP(F80,Barème!A:D,3,FALSE)</f>
        <v>0</v>
      </c>
      <c r="H80" s="8"/>
      <c r="I80" s="8">
        <f>VLOOKUP(H80,Barème!A:D,4,FALSE)</f>
        <v>0</v>
      </c>
      <c r="J80" s="10"/>
      <c r="K80" s="10">
        <f>VLOOKUP(J80,Barème!A:D,3,FALSE)</f>
        <v>0</v>
      </c>
      <c r="L80" s="33" t="s">
        <v>508</v>
      </c>
      <c r="M80" s="11"/>
      <c r="N80" s="11">
        <f>VLOOKUP(M80,Barème!A:D,2,FALSE)</f>
        <v>0</v>
      </c>
    </row>
    <row r="81" spans="1:14" ht="15.75" customHeight="1">
      <c r="A81" s="12">
        <v>77</v>
      </c>
      <c r="B81" s="24" t="s">
        <v>509</v>
      </c>
      <c r="C81" s="24" t="s">
        <v>321</v>
      </c>
      <c r="D81" s="24" t="s">
        <v>265</v>
      </c>
      <c r="E81" s="5">
        <f t="shared" si="0"/>
        <v>47</v>
      </c>
      <c r="F81" s="6"/>
      <c r="G81" s="6">
        <f>VLOOKUP(F81,Barème!A:D,3,FALSE)</f>
        <v>0</v>
      </c>
      <c r="H81" s="8"/>
      <c r="I81" s="8">
        <f>VLOOKUP(H81,Barème!A:D,4,FALSE)</f>
        <v>0</v>
      </c>
      <c r="J81" s="10"/>
      <c r="K81" s="10">
        <f>VLOOKUP(J81,Barème!A:D,3,FALSE)</f>
        <v>0</v>
      </c>
      <c r="L81" s="33" t="s">
        <v>513</v>
      </c>
      <c r="M81" s="11"/>
      <c r="N81" s="11">
        <f>VLOOKUP(M81,Barème!A:D,2,FALSE)</f>
        <v>0</v>
      </c>
    </row>
    <row r="82" spans="1:14" ht="15.75" customHeight="1">
      <c r="A82" s="12">
        <v>78</v>
      </c>
      <c r="B82" s="24" t="s">
        <v>515</v>
      </c>
      <c r="C82" s="24" t="s">
        <v>56</v>
      </c>
      <c r="D82" s="24" t="s">
        <v>64</v>
      </c>
      <c r="E82" s="5">
        <f t="shared" si="0"/>
        <v>47</v>
      </c>
      <c r="F82" s="6"/>
      <c r="G82" s="6">
        <f>VLOOKUP(F82,Barème!A:D,3,FALSE)</f>
        <v>0</v>
      </c>
      <c r="H82" s="8"/>
      <c r="I82" s="8">
        <f>VLOOKUP(H82,Barème!A:D,4,FALSE)</f>
        <v>0</v>
      </c>
      <c r="J82" s="10"/>
      <c r="K82" s="10">
        <f>VLOOKUP(J82,Barème!A:D,3,FALSE)</f>
        <v>0</v>
      </c>
      <c r="L82" s="33" t="s">
        <v>513</v>
      </c>
      <c r="M82" s="11"/>
      <c r="N82" s="11">
        <f>VLOOKUP(M82,Barème!A:D,2,FALSE)</f>
        <v>0</v>
      </c>
    </row>
    <row r="83" spans="1:14" ht="15.75" customHeight="1">
      <c r="A83" s="13"/>
      <c r="B83" s="2"/>
      <c r="C83" s="2"/>
      <c r="D83" s="2"/>
      <c r="E83" s="40"/>
      <c r="F83" s="13"/>
      <c r="G83" s="13"/>
      <c r="H83" s="13"/>
      <c r="I83" s="13"/>
      <c r="J83" s="13"/>
      <c r="K83" s="13"/>
      <c r="L83" s="13"/>
      <c r="M83" s="13"/>
      <c r="N83" s="13"/>
    </row>
    <row r="84" spans="1:14" ht="15.75" customHeight="1">
      <c r="A84" s="13"/>
      <c r="B84" s="2"/>
      <c r="C84" s="2"/>
      <c r="D84" s="2"/>
      <c r="E84" s="40"/>
      <c r="F84" s="13"/>
      <c r="G84" s="13"/>
      <c r="H84" s="13"/>
      <c r="I84" s="13"/>
      <c r="J84" s="13"/>
      <c r="K84" s="13"/>
      <c r="L84" s="13"/>
      <c r="M84" s="13"/>
      <c r="N84" s="13"/>
    </row>
    <row r="85" spans="1:14" ht="15.75" customHeight="1">
      <c r="A85" s="13"/>
      <c r="B85" s="2"/>
      <c r="C85" s="2"/>
      <c r="D85" s="2"/>
      <c r="E85" s="40"/>
      <c r="F85" s="13"/>
      <c r="G85" s="13"/>
      <c r="H85" s="13"/>
      <c r="I85" s="13"/>
      <c r="J85" s="13"/>
      <c r="K85" s="13"/>
      <c r="L85" s="13"/>
      <c r="M85" s="13"/>
      <c r="N85" s="13"/>
    </row>
    <row r="86" spans="1:14" ht="15.75" customHeight="1">
      <c r="A86" s="13"/>
      <c r="B86" s="2"/>
      <c r="C86" s="2"/>
      <c r="D86" s="2"/>
      <c r="E86" s="40"/>
      <c r="F86" s="13"/>
      <c r="G86" s="13"/>
      <c r="H86" s="13"/>
      <c r="I86" s="13"/>
      <c r="J86" s="13"/>
      <c r="K86" s="13"/>
      <c r="L86" s="13"/>
      <c r="M86" s="13"/>
      <c r="N86" s="13"/>
    </row>
    <row r="87" spans="1:14" ht="15.75" customHeight="1">
      <c r="A87" s="13"/>
      <c r="B87" s="2"/>
      <c r="C87" s="2"/>
      <c r="D87" s="2"/>
      <c r="E87" s="40"/>
      <c r="F87" s="13"/>
      <c r="G87" s="13"/>
      <c r="H87" s="13"/>
      <c r="I87" s="13"/>
      <c r="J87" s="13"/>
      <c r="K87" s="13"/>
      <c r="L87" s="13"/>
      <c r="M87" s="13"/>
      <c r="N87" s="13"/>
    </row>
    <row r="88" spans="1:14" ht="15.75" customHeight="1">
      <c r="A88" s="13"/>
      <c r="B88" s="2"/>
      <c r="C88" s="2"/>
      <c r="D88" s="2"/>
      <c r="E88" s="40"/>
      <c r="F88" s="13"/>
      <c r="G88" s="13"/>
      <c r="H88" s="13"/>
      <c r="I88" s="13"/>
      <c r="J88" s="13"/>
      <c r="K88" s="13"/>
      <c r="L88" s="13"/>
      <c r="M88" s="13"/>
      <c r="N88" s="13"/>
    </row>
    <row r="89" spans="1:14" ht="15.75" customHeight="1">
      <c r="A89" s="13"/>
      <c r="B89" s="2"/>
      <c r="C89" s="2"/>
      <c r="D89" s="2"/>
      <c r="E89" s="40"/>
      <c r="F89" s="13"/>
      <c r="G89" s="13"/>
      <c r="H89" s="13"/>
      <c r="I89" s="13"/>
      <c r="J89" s="13"/>
      <c r="K89" s="13"/>
      <c r="L89" s="13"/>
      <c r="M89" s="13"/>
      <c r="N89" s="13"/>
    </row>
    <row r="90" spans="1:14" ht="15.75" customHeight="1">
      <c r="A90" s="13"/>
      <c r="B90" s="2"/>
      <c r="C90" s="2"/>
      <c r="D90" s="2"/>
      <c r="E90" s="40"/>
      <c r="F90" s="13"/>
      <c r="G90" s="13"/>
      <c r="H90" s="13"/>
      <c r="I90" s="13"/>
      <c r="J90" s="13"/>
      <c r="K90" s="13"/>
      <c r="L90" s="13"/>
      <c r="M90" s="13"/>
      <c r="N90" s="13"/>
    </row>
    <row r="91" spans="1:14" ht="15.75" customHeight="1">
      <c r="A91" s="13"/>
      <c r="B91" s="2"/>
      <c r="C91" s="2"/>
      <c r="D91" s="2"/>
      <c r="E91" s="40"/>
      <c r="F91" s="13"/>
      <c r="G91" s="13"/>
      <c r="H91" s="13"/>
      <c r="I91" s="13"/>
      <c r="J91" s="13"/>
      <c r="K91" s="13"/>
      <c r="L91" s="13"/>
      <c r="M91" s="13"/>
      <c r="N91" s="13"/>
    </row>
    <row r="92" spans="1:14" ht="15.75" customHeight="1">
      <c r="A92" s="13"/>
      <c r="B92" s="2"/>
      <c r="C92" s="2"/>
      <c r="D92" s="2"/>
      <c r="E92" s="40"/>
      <c r="F92" s="13"/>
      <c r="G92" s="13"/>
      <c r="H92" s="13"/>
      <c r="I92" s="13"/>
      <c r="J92" s="13"/>
      <c r="K92" s="13"/>
      <c r="L92" s="13"/>
      <c r="M92" s="13"/>
      <c r="N92" s="13"/>
    </row>
    <row r="93" spans="1:14" ht="15.75" customHeight="1">
      <c r="A93" s="13"/>
      <c r="B93" s="2"/>
      <c r="C93" s="2"/>
      <c r="D93" s="2"/>
      <c r="E93" s="40"/>
      <c r="F93" s="13"/>
      <c r="G93" s="13"/>
      <c r="H93" s="13"/>
      <c r="I93" s="13"/>
      <c r="J93" s="13"/>
      <c r="K93" s="13"/>
      <c r="L93" s="13"/>
      <c r="M93" s="13"/>
      <c r="N93" s="13"/>
    </row>
    <row r="94" spans="1:14" ht="15.75" customHeight="1">
      <c r="A94" s="13"/>
      <c r="B94" s="2"/>
      <c r="C94" s="2"/>
      <c r="D94" s="2"/>
      <c r="E94" s="40"/>
      <c r="F94" s="13"/>
      <c r="G94" s="13"/>
      <c r="H94" s="13"/>
      <c r="I94" s="13"/>
      <c r="J94" s="13"/>
      <c r="K94" s="13"/>
      <c r="L94" s="13"/>
      <c r="M94" s="13"/>
      <c r="N94" s="13"/>
    </row>
    <row r="95" spans="1:14" ht="15.75" customHeight="1">
      <c r="A95" s="13"/>
      <c r="B95" s="2"/>
      <c r="C95" s="2"/>
      <c r="D95" s="2"/>
      <c r="E95" s="40"/>
      <c r="F95" s="13"/>
      <c r="G95" s="13"/>
      <c r="H95" s="13"/>
      <c r="I95" s="13"/>
      <c r="J95" s="13"/>
      <c r="K95" s="13"/>
      <c r="L95" s="13"/>
      <c r="M95" s="13"/>
      <c r="N95" s="13"/>
    </row>
    <row r="96" spans="1:14" ht="15.75" customHeight="1">
      <c r="A96" s="13"/>
      <c r="B96" s="2"/>
      <c r="C96" s="2"/>
      <c r="D96" s="2"/>
      <c r="E96" s="40"/>
      <c r="F96" s="13"/>
      <c r="G96" s="13"/>
      <c r="H96" s="13"/>
      <c r="I96" s="13"/>
      <c r="J96" s="13"/>
      <c r="K96" s="13"/>
      <c r="L96" s="13"/>
      <c r="M96" s="13"/>
      <c r="N96" s="13"/>
    </row>
    <row r="97" spans="1:14" ht="15.75" customHeight="1">
      <c r="A97" s="13"/>
      <c r="B97" s="2"/>
      <c r="C97" s="2"/>
      <c r="D97" s="2"/>
      <c r="E97" s="40"/>
      <c r="F97" s="13"/>
      <c r="G97" s="13"/>
      <c r="H97" s="13"/>
      <c r="I97" s="13"/>
      <c r="J97" s="13"/>
      <c r="K97" s="13"/>
      <c r="L97" s="13"/>
      <c r="M97" s="13"/>
      <c r="N97" s="13"/>
    </row>
    <row r="98" spans="1:14" ht="15.75" customHeight="1">
      <c r="A98" s="13"/>
      <c r="B98" s="2"/>
      <c r="C98" s="2"/>
      <c r="D98" s="2"/>
      <c r="E98" s="40"/>
      <c r="F98" s="13"/>
      <c r="G98" s="13"/>
      <c r="H98" s="13"/>
      <c r="I98" s="13"/>
      <c r="J98" s="13"/>
      <c r="K98" s="13"/>
      <c r="L98" s="13"/>
      <c r="M98" s="13"/>
      <c r="N98" s="13"/>
    </row>
    <row r="99" spans="1:14" ht="15.75" customHeight="1">
      <c r="A99" s="13"/>
      <c r="B99" s="2"/>
      <c r="C99" s="2"/>
      <c r="D99" s="2"/>
      <c r="E99" s="40"/>
      <c r="F99" s="13"/>
      <c r="G99" s="13"/>
      <c r="H99" s="13"/>
      <c r="I99" s="13"/>
      <c r="J99" s="13"/>
      <c r="K99" s="13"/>
      <c r="L99" s="13"/>
      <c r="M99" s="13"/>
      <c r="N99" s="13"/>
    </row>
    <row r="100" spans="1:14" ht="15.75" customHeight="1">
      <c r="A100" s="13"/>
      <c r="B100" s="2"/>
      <c r="C100" s="2"/>
      <c r="D100" s="2"/>
      <c r="E100" s="40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5.75" customHeight="1">
      <c r="A101" s="13"/>
      <c r="B101" s="2"/>
      <c r="C101" s="2"/>
      <c r="D101" s="2"/>
      <c r="E101" s="40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5.75" customHeight="1">
      <c r="A102" s="13"/>
      <c r="B102" s="2"/>
      <c r="C102" s="2"/>
      <c r="D102" s="2"/>
      <c r="E102" s="40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5.75" customHeight="1">
      <c r="A103" s="13"/>
      <c r="B103" s="2"/>
      <c r="C103" s="2"/>
      <c r="D103" s="2"/>
      <c r="E103" s="40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5.75" customHeight="1">
      <c r="A104" s="13"/>
      <c r="B104" s="2"/>
      <c r="C104" s="2"/>
      <c r="D104" s="2"/>
      <c r="E104" s="40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ht="15.75" customHeight="1">
      <c r="A105" s="13"/>
      <c r="B105" s="2"/>
      <c r="C105" s="2"/>
      <c r="D105" s="2"/>
      <c r="E105" s="40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5.75" customHeight="1">
      <c r="A106" s="13"/>
      <c r="B106" s="2"/>
      <c r="C106" s="2"/>
      <c r="D106" s="2"/>
      <c r="E106" s="40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5.75" customHeight="1">
      <c r="A107" s="13"/>
      <c r="B107" s="2"/>
      <c r="C107" s="2"/>
      <c r="D107" s="2"/>
      <c r="E107" s="40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15.75" customHeight="1">
      <c r="A108" s="13"/>
      <c r="B108" s="2"/>
      <c r="C108" s="2"/>
      <c r="D108" s="2"/>
      <c r="E108" s="40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5.75" customHeight="1">
      <c r="A109" s="13"/>
      <c r="B109" s="2"/>
      <c r="C109" s="2"/>
      <c r="D109" s="2"/>
      <c r="E109" s="40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ht="15.75" customHeight="1">
      <c r="A110" s="13"/>
      <c r="B110" s="2"/>
      <c r="C110" s="2"/>
      <c r="D110" s="2"/>
      <c r="E110" s="40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t="15.75" customHeight="1">
      <c r="A111" s="13"/>
      <c r="B111" s="2"/>
      <c r="C111" s="2"/>
      <c r="D111" s="2"/>
      <c r="E111" s="40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5.75" customHeight="1">
      <c r="A112" s="13"/>
      <c r="B112" s="2"/>
      <c r="C112" s="2"/>
      <c r="D112" s="2"/>
      <c r="E112" s="40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1:14" ht="15.75" customHeight="1">
      <c r="A113" s="13"/>
      <c r="B113" s="2"/>
      <c r="C113" s="2"/>
      <c r="D113" s="2"/>
      <c r="E113" s="40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5.75" customHeight="1">
      <c r="A114" s="13"/>
      <c r="B114" s="2"/>
      <c r="C114" s="2"/>
      <c r="D114" s="2"/>
      <c r="E114" s="40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5.75" customHeight="1">
      <c r="A115" s="13"/>
      <c r="B115" s="2"/>
      <c r="C115" s="2"/>
      <c r="D115" s="2"/>
      <c r="E115" s="40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ht="15.75" customHeight="1">
      <c r="A116" s="13"/>
      <c r="B116" s="2"/>
      <c r="C116" s="2"/>
      <c r="D116" s="2"/>
      <c r="E116" s="40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ht="15.75" customHeight="1">
      <c r="A117" s="13"/>
      <c r="B117" s="2"/>
      <c r="C117" s="2"/>
      <c r="D117" s="2"/>
      <c r="E117" s="40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15.75" customHeight="1">
      <c r="A118" s="13"/>
      <c r="B118" s="2"/>
      <c r="C118" s="2"/>
      <c r="D118" s="2"/>
      <c r="E118" s="40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ht="15.75" customHeight="1">
      <c r="A119" s="13"/>
      <c r="B119" s="2"/>
      <c r="C119" s="2"/>
      <c r="D119" s="2"/>
      <c r="E119" s="40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ht="15.75" customHeight="1">
      <c r="A120" s="13"/>
      <c r="B120" s="2"/>
      <c r="C120" s="2"/>
      <c r="D120" s="2"/>
      <c r="E120" s="40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4" ht="15.75" customHeight="1">
      <c r="A121" s="13"/>
      <c r="B121" s="2"/>
      <c r="C121" s="2"/>
      <c r="D121" s="2"/>
      <c r="E121" s="40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ht="15.75" customHeight="1">
      <c r="A122" s="13"/>
      <c r="B122" s="2"/>
      <c r="C122" s="2"/>
      <c r="D122" s="2"/>
      <c r="E122" s="40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ht="15.75" customHeight="1">
      <c r="A123" s="13"/>
      <c r="B123" s="2"/>
      <c r="C123" s="2"/>
      <c r="D123" s="2"/>
      <c r="E123" s="40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5.75" customHeight="1">
      <c r="A124" s="13"/>
      <c r="B124" s="2"/>
      <c r="C124" s="2"/>
      <c r="D124" s="2"/>
      <c r="E124" s="40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ht="15.75" customHeight="1">
      <c r="A125" s="13"/>
      <c r="B125" s="2"/>
      <c r="C125" s="2"/>
      <c r="D125" s="2"/>
      <c r="E125" s="40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5.75" customHeight="1">
      <c r="A126" s="13"/>
      <c r="B126" s="2"/>
      <c r="C126" s="2"/>
      <c r="D126" s="2"/>
      <c r="E126" s="40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5.75" customHeight="1">
      <c r="A127" s="13"/>
      <c r="B127" s="2"/>
      <c r="C127" s="2"/>
      <c r="D127" s="2"/>
      <c r="E127" s="40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5.75" customHeight="1">
      <c r="A128" s="13"/>
      <c r="B128" s="2"/>
      <c r="C128" s="2"/>
      <c r="D128" s="2"/>
      <c r="E128" s="40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ht="15.75" customHeight="1">
      <c r="A129" s="13"/>
      <c r="B129" s="2"/>
      <c r="C129" s="2"/>
      <c r="D129" s="2"/>
      <c r="E129" s="40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ht="15.75" customHeight="1">
      <c r="A130" s="13"/>
      <c r="B130" s="2"/>
      <c r="C130" s="2"/>
      <c r="D130" s="2"/>
      <c r="E130" s="40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ht="15.75" customHeight="1">
      <c r="A131" s="13"/>
      <c r="B131" s="2"/>
      <c r="C131" s="2"/>
      <c r="D131" s="2"/>
      <c r="E131" s="40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15.75" customHeight="1">
      <c r="A132" s="13"/>
      <c r="B132" s="2"/>
      <c r="C132" s="2"/>
      <c r="D132" s="2"/>
      <c r="E132" s="40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ht="15.75" customHeight="1">
      <c r="A133" s="13"/>
      <c r="B133" s="2"/>
      <c r="C133" s="2"/>
      <c r="D133" s="2"/>
      <c r="E133" s="40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ht="15.75" customHeight="1">
      <c r="A134" s="13"/>
      <c r="B134" s="2"/>
      <c r="C134" s="2"/>
      <c r="D134" s="2"/>
      <c r="E134" s="40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ht="15.75" customHeight="1">
      <c r="A135" s="13"/>
      <c r="B135" s="2"/>
      <c r="C135" s="2"/>
      <c r="D135" s="2"/>
      <c r="E135" s="40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4" ht="15.75" customHeight="1">
      <c r="A136" s="13"/>
      <c r="B136" s="2"/>
      <c r="C136" s="2"/>
      <c r="D136" s="2"/>
      <c r="E136" s="40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ht="15.75" customHeight="1">
      <c r="A137" s="13"/>
      <c r="B137" s="2"/>
      <c r="C137" s="2"/>
      <c r="D137" s="2"/>
      <c r="E137" s="40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ht="15.75" customHeight="1">
      <c r="A138" s="13"/>
      <c r="B138" s="2"/>
      <c r="C138" s="2"/>
      <c r="D138" s="2"/>
      <c r="E138" s="40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ht="15.75" customHeight="1">
      <c r="A139" s="13"/>
      <c r="B139" s="2"/>
      <c r="C139" s="2"/>
      <c r="D139" s="2"/>
      <c r="E139" s="40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ht="15.75" customHeight="1">
      <c r="A140" s="13"/>
      <c r="B140" s="2"/>
      <c r="C140" s="2"/>
      <c r="D140" s="2"/>
      <c r="E140" s="40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ht="15.75" customHeight="1">
      <c r="A141" s="13"/>
      <c r="B141" s="2"/>
      <c r="C141" s="2"/>
      <c r="D141" s="2"/>
      <c r="E141" s="40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ht="15.75" customHeight="1">
      <c r="A142" s="13"/>
      <c r="B142" s="2"/>
      <c r="C142" s="2"/>
      <c r="D142" s="2"/>
      <c r="E142" s="40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4" ht="15.75" customHeight="1">
      <c r="A143" s="13"/>
      <c r="B143" s="2"/>
      <c r="C143" s="2"/>
      <c r="D143" s="2"/>
      <c r="E143" s="40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ht="15.75" customHeight="1">
      <c r="A144" s="13"/>
      <c r="B144" s="2"/>
      <c r="C144" s="2"/>
      <c r="D144" s="2"/>
      <c r="E144" s="40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ht="15.75" customHeight="1">
      <c r="A145" s="13"/>
      <c r="B145" s="2"/>
      <c r="C145" s="2"/>
      <c r="D145" s="2"/>
      <c r="E145" s="40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ht="15.75" customHeight="1">
      <c r="A146" s="13"/>
      <c r="B146" s="2"/>
      <c r="C146" s="2"/>
      <c r="D146" s="2"/>
      <c r="E146" s="40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ht="15.75" customHeight="1">
      <c r="A147" s="13"/>
      <c r="B147" s="2"/>
      <c r="C147" s="2"/>
      <c r="D147" s="2"/>
      <c r="E147" s="40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ht="15.75" customHeight="1">
      <c r="A148" s="13"/>
      <c r="B148" s="2"/>
      <c r="C148" s="2"/>
      <c r="D148" s="2"/>
      <c r="E148" s="40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ht="15.75" customHeight="1">
      <c r="A149" s="13"/>
      <c r="B149" s="2"/>
      <c r="C149" s="2"/>
      <c r="D149" s="2"/>
      <c r="E149" s="40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1:14" ht="15.75" customHeight="1">
      <c r="A150" s="13"/>
      <c r="B150" s="2"/>
      <c r="C150" s="2"/>
      <c r="D150" s="2"/>
      <c r="E150" s="40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ht="15.75" customHeight="1">
      <c r="A151" s="13"/>
      <c r="B151" s="2"/>
      <c r="C151" s="2"/>
      <c r="D151" s="2"/>
      <c r="E151" s="40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ht="15.75" customHeight="1">
      <c r="A152" s="13"/>
      <c r="B152" s="2"/>
      <c r="C152" s="2"/>
      <c r="D152" s="2"/>
      <c r="E152" s="40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ht="15.75" customHeight="1">
      <c r="A153" s="13"/>
      <c r="B153" s="2"/>
      <c r="C153" s="2"/>
      <c r="D153" s="2"/>
      <c r="E153" s="40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ht="15.75" customHeight="1">
      <c r="A154" s="13"/>
      <c r="B154" s="2"/>
      <c r="C154" s="2"/>
      <c r="D154" s="2"/>
      <c r="E154" s="40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ht="15.75" customHeight="1">
      <c r="A155" s="13"/>
      <c r="B155" s="2"/>
      <c r="C155" s="2"/>
      <c r="D155" s="2"/>
      <c r="E155" s="40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ht="15.75" customHeight="1">
      <c r="A156" s="13"/>
      <c r="B156" s="2"/>
      <c r="C156" s="2"/>
      <c r="D156" s="2"/>
      <c r="E156" s="40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1:14" ht="15.75" customHeight="1">
      <c r="A157" s="13"/>
      <c r="B157" s="2"/>
      <c r="C157" s="2"/>
      <c r="D157" s="2"/>
      <c r="E157" s="40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ht="15.75" customHeight="1">
      <c r="A158" s="13"/>
      <c r="B158" s="2"/>
      <c r="C158" s="2"/>
      <c r="D158" s="2"/>
      <c r="E158" s="40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ht="15.75" customHeight="1">
      <c r="A159" s="13"/>
      <c r="B159" s="2"/>
      <c r="C159" s="2"/>
      <c r="D159" s="2"/>
      <c r="E159" s="40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ht="15.75" customHeight="1">
      <c r="A160" s="13"/>
      <c r="B160" s="2"/>
      <c r="C160" s="2"/>
      <c r="D160" s="2"/>
      <c r="E160" s="40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ht="15.75" customHeight="1">
      <c r="A161" s="13"/>
      <c r="B161" s="2"/>
      <c r="C161" s="2"/>
      <c r="D161" s="2"/>
      <c r="E161" s="40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ht="15.75" customHeight="1">
      <c r="A162" s="13"/>
      <c r="B162" s="2"/>
      <c r="C162" s="2"/>
      <c r="D162" s="2"/>
      <c r="E162" s="40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ht="15.75" customHeight="1">
      <c r="A163" s="13"/>
      <c r="B163" s="2"/>
      <c r="C163" s="2"/>
      <c r="D163" s="2"/>
      <c r="E163" s="40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ht="15.75" customHeight="1">
      <c r="A164" s="13"/>
      <c r="B164" s="2"/>
      <c r="C164" s="2"/>
      <c r="D164" s="2"/>
      <c r="E164" s="40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4" ht="15.75" customHeight="1">
      <c r="A165" s="13"/>
      <c r="B165" s="2"/>
      <c r="C165" s="2"/>
      <c r="D165" s="2"/>
      <c r="E165" s="40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ht="15.75" customHeight="1">
      <c r="A166" s="13"/>
      <c r="B166" s="2"/>
      <c r="C166" s="2"/>
      <c r="D166" s="2"/>
      <c r="E166" s="40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ht="15.75" customHeight="1">
      <c r="A167" s="13"/>
      <c r="B167" s="2"/>
      <c r="C167" s="2"/>
      <c r="D167" s="2"/>
      <c r="E167" s="40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ht="15.75" customHeight="1">
      <c r="A168" s="13"/>
      <c r="B168" s="2"/>
      <c r="C168" s="2"/>
      <c r="D168" s="2"/>
      <c r="E168" s="40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ht="15.75" customHeight="1">
      <c r="A169" s="13"/>
      <c r="B169" s="2"/>
      <c r="C169" s="2"/>
      <c r="D169" s="2"/>
      <c r="E169" s="40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ht="15.75" customHeight="1">
      <c r="A170" s="13"/>
      <c r="B170" s="2"/>
      <c r="C170" s="2"/>
      <c r="D170" s="2"/>
      <c r="E170" s="40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ht="15.75" customHeight="1">
      <c r="A171" s="13"/>
      <c r="B171" s="2"/>
      <c r="C171" s="2"/>
      <c r="D171" s="2"/>
      <c r="E171" s="40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ht="15.75" customHeight="1">
      <c r="A172" s="13"/>
      <c r="B172" s="2"/>
      <c r="C172" s="2"/>
      <c r="D172" s="2"/>
      <c r="E172" s="40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ht="15.75" customHeight="1">
      <c r="A173" s="13"/>
      <c r="B173" s="2"/>
      <c r="C173" s="2"/>
      <c r="D173" s="2"/>
      <c r="E173" s="40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ht="15.75" customHeight="1">
      <c r="A174" s="13"/>
      <c r="B174" s="2"/>
      <c r="C174" s="2"/>
      <c r="D174" s="2"/>
      <c r="E174" s="40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ht="15.75" customHeight="1">
      <c r="A175" s="13"/>
      <c r="B175" s="2"/>
      <c r="C175" s="2"/>
      <c r="D175" s="2"/>
      <c r="E175" s="40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ht="15.75" customHeight="1">
      <c r="A176" s="13"/>
      <c r="B176" s="2"/>
      <c r="C176" s="2"/>
      <c r="D176" s="2"/>
      <c r="E176" s="40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ht="15.75" customHeight="1">
      <c r="A177" s="13"/>
      <c r="B177" s="2"/>
      <c r="C177" s="2"/>
      <c r="D177" s="2"/>
      <c r="E177" s="40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ht="15.75" customHeight="1">
      <c r="A178" s="13"/>
      <c r="B178" s="2"/>
      <c r="C178" s="2"/>
      <c r="D178" s="2"/>
      <c r="E178" s="40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ht="15.75" customHeight="1">
      <c r="A179" s="13"/>
      <c r="B179" s="2"/>
      <c r="C179" s="2"/>
      <c r="D179" s="2"/>
      <c r="E179" s="40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ht="15.75" customHeight="1">
      <c r="A180" s="13"/>
      <c r="B180" s="2"/>
      <c r="C180" s="2"/>
      <c r="D180" s="2"/>
      <c r="E180" s="40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1:14" ht="15.75" customHeight="1">
      <c r="A181" s="13"/>
      <c r="B181" s="2"/>
      <c r="C181" s="2"/>
      <c r="D181" s="2"/>
      <c r="E181" s="40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ht="15.75" customHeight="1">
      <c r="A182" s="13"/>
      <c r="B182" s="2"/>
      <c r="C182" s="2"/>
      <c r="D182" s="2"/>
      <c r="E182" s="40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ht="15.75" customHeight="1">
      <c r="A183" s="13"/>
      <c r="B183" s="2"/>
      <c r="C183" s="2"/>
      <c r="D183" s="2"/>
      <c r="E183" s="40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ht="15.75" customHeight="1">
      <c r="A184" s="13"/>
      <c r="B184" s="2"/>
      <c r="C184" s="2"/>
      <c r="D184" s="2"/>
      <c r="E184" s="40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ht="15.75" customHeight="1">
      <c r="A185" s="13"/>
      <c r="B185" s="2"/>
      <c r="C185" s="2"/>
      <c r="D185" s="2"/>
      <c r="E185" s="40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ht="15.75" customHeight="1">
      <c r="A186" s="13"/>
      <c r="B186" s="2"/>
      <c r="C186" s="2"/>
      <c r="D186" s="2"/>
      <c r="E186" s="40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ht="15.75" customHeight="1">
      <c r="A187" s="13"/>
      <c r="B187" s="2"/>
      <c r="C187" s="2"/>
      <c r="D187" s="2"/>
      <c r="E187" s="40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ht="15.75" customHeight="1">
      <c r="A188" s="13"/>
      <c r="B188" s="2"/>
      <c r="C188" s="2"/>
      <c r="D188" s="2"/>
      <c r="E188" s="40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1:14" ht="15.75" customHeight="1">
      <c r="A189" s="13"/>
      <c r="B189" s="2"/>
      <c r="C189" s="2"/>
      <c r="D189" s="2"/>
      <c r="E189" s="40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ht="15.75" customHeight="1">
      <c r="A190" s="13"/>
      <c r="B190" s="2"/>
      <c r="C190" s="2"/>
      <c r="D190" s="2"/>
      <c r="E190" s="40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ht="15.75" customHeight="1">
      <c r="A191" s="13"/>
      <c r="B191" s="2"/>
      <c r="C191" s="2"/>
      <c r="D191" s="2"/>
      <c r="E191" s="40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ht="15.75" customHeight="1">
      <c r="A192" s="13"/>
      <c r="B192" s="2"/>
      <c r="C192" s="2"/>
      <c r="D192" s="2"/>
      <c r="E192" s="40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ht="15.75" customHeight="1">
      <c r="A193" s="13"/>
      <c r="B193" s="2"/>
      <c r="C193" s="2"/>
      <c r="D193" s="2"/>
      <c r="E193" s="40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ht="15.75" customHeight="1">
      <c r="A194" s="13"/>
      <c r="B194" s="2"/>
      <c r="C194" s="2"/>
      <c r="D194" s="2"/>
      <c r="E194" s="40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ht="15.75" customHeight="1">
      <c r="A195" s="13"/>
      <c r="B195" s="2"/>
      <c r="C195" s="2"/>
      <c r="D195" s="2"/>
      <c r="E195" s="40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ht="15.75" customHeight="1">
      <c r="A196" s="13"/>
      <c r="B196" s="2"/>
      <c r="C196" s="2"/>
      <c r="D196" s="2"/>
      <c r="E196" s="40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1:14" ht="15.75" customHeight="1">
      <c r="A197" s="13"/>
      <c r="B197" s="2"/>
      <c r="C197" s="2"/>
      <c r="D197" s="2"/>
      <c r="E197" s="40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ht="15.75" customHeight="1">
      <c r="A198" s="13"/>
      <c r="B198" s="2"/>
      <c r="C198" s="2"/>
      <c r="D198" s="2"/>
      <c r="E198" s="40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ht="15.75" customHeight="1">
      <c r="A199" s="13"/>
      <c r="B199" s="2"/>
      <c r="C199" s="2"/>
      <c r="D199" s="2"/>
      <c r="E199" s="40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ht="15.75" customHeight="1">
      <c r="A200" s="13"/>
      <c r="B200" s="2"/>
      <c r="C200" s="2"/>
      <c r="D200" s="2"/>
      <c r="E200" s="40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ht="15.75" customHeight="1">
      <c r="A201" s="13"/>
      <c r="B201" s="2"/>
      <c r="C201" s="2"/>
      <c r="D201" s="2"/>
      <c r="E201" s="40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ht="15.75" customHeight="1">
      <c r="A202" s="13"/>
      <c r="B202" s="2"/>
      <c r="C202" s="2"/>
      <c r="D202" s="2"/>
      <c r="E202" s="40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ht="15.75" customHeight="1">
      <c r="A203" s="13"/>
      <c r="B203" s="2"/>
      <c r="C203" s="2"/>
      <c r="D203" s="2"/>
      <c r="E203" s="40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ht="15.75" customHeight="1">
      <c r="A204" s="13"/>
      <c r="B204" s="2"/>
      <c r="C204" s="2"/>
      <c r="D204" s="2"/>
      <c r="E204" s="40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 ht="15.75" customHeight="1">
      <c r="A205" s="13"/>
      <c r="B205" s="2"/>
      <c r="C205" s="2"/>
      <c r="D205" s="2"/>
      <c r="E205" s="40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 ht="15.75" customHeight="1">
      <c r="A206" s="13"/>
      <c r="B206" s="2"/>
      <c r="C206" s="2"/>
      <c r="D206" s="2"/>
      <c r="E206" s="40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ht="15.75" customHeight="1">
      <c r="A207" s="13"/>
      <c r="B207" s="2"/>
      <c r="C207" s="2"/>
      <c r="D207" s="2"/>
      <c r="E207" s="40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1:14" ht="15.75" customHeight="1">
      <c r="A208" s="13"/>
      <c r="B208" s="2"/>
      <c r="C208" s="2"/>
      <c r="D208" s="2"/>
      <c r="E208" s="40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1:14" ht="15.75" customHeight="1">
      <c r="A209" s="13"/>
      <c r="B209" s="2"/>
      <c r="C209" s="2"/>
      <c r="D209" s="2"/>
      <c r="E209" s="40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1:14" ht="15.75" customHeight="1">
      <c r="A210" s="13"/>
      <c r="B210" s="2"/>
      <c r="C210" s="2"/>
      <c r="D210" s="2"/>
      <c r="E210" s="40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1:14" ht="15.75" customHeight="1">
      <c r="A211" s="13"/>
      <c r="B211" s="2"/>
      <c r="C211" s="2"/>
      <c r="D211" s="2"/>
      <c r="E211" s="40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1:14" ht="15.75" customHeight="1">
      <c r="A212" s="13"/>
      <c r="B212" s="2"/>
      <c r="C212" s="2"/>
      <c r="D212" s="2"/>
      <c r="E212" s="40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1:14" ht="15.75" customHeight="1">
      <c r="A213" s="13"/>
      <c r="B213" s="2"/>
      <c r="C213" s="2"/>
      <c r="D213" s="2"/>
      <c r="E213" s="40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1:14" ht="15.75" customHeight="1">
      <c r="A214" s="13"/>
      <c r="B214" s="2"/>
      <c r="C214" s="2"/>
      <c r="D214" s="2"/>
      <c r="E214" s="40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1:14" ht="15.75" customHeight="1">
      <c r="A215" s="13"/>
      <c r="B215" s="2"/>
      <c r="C215" s="2"/>
      <c r="D215" s="2"/>
      <c r="E215" s="40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1:14" ht="15.75" customHeight="1">
      <c r="A216" s="13"/>
      <c r="B216" s="2"/>
      <c r="C216" s="2"/>
      <c r="D216" s="2"/>
      <c r="E216" s="40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1:14" ht="15.75" customHeight="1">
      <c r="A217" s="13"/>
      <c r="B217" s="2"/>
      <c r="C217" s="2"/>
      <c r="D217" s="2"/>
      <c r="E217" s="40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1:14" ht="15.75" customHeight="1">
      <c r="A218" s="13"/>
      <c r="B218" s="2"/>
      <c r="C218" s="2"/>
      <c r="D218" s="2"/>
      <c r="E218" s="40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1:14" ht="15.75" customHeight="1">
      <c r="A219" s="13"/>
      <c r="B219" s="2"/>
      <c r="C219" s="2"/>
      <c r="D219" s="2"/>
      <c r="E219" s="40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1:14" ht="15.75" customHeight="1">
      <c r="A220" s="13"/>
      <c r="B220" s="2"/>
      <c r="C220" s="2"/>
      <c r="D220" s="2"/>
      <c r="E220" s="40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1:14" ht="15.75" customHeight="1">
      <c r="A221" s="13"/>
      <c r="B221" s="2"/>
      <c r="C221" s="2"/>
      <c r="D221" s="2"/>
      <c r="E221" s="40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1:14" ht="15.75" customHeight="1">
      <c r="A222" s="13"/>
      <c r="B222" s="2"/>
      <c r="C222" s="2"/>
      <c r="D222" s="2"/>
      <c r="E222" s="40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1:14" ht="15.75" customHeight="1">
      <c r="A223" s="13"/>
      <c r="B223" s="2"/>
      <c r="C223" s="2"/>
      <c r="D223" s="2"/>
      <c r="E223" s="40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1:14" ht="15.75" customHeight="1">
      <c r="A224" s="13"/>
      <c r="B224" s="2"/>
      <c r="C224" s="2"/>
      <c r="D224" s="2"/>
      <c r="E224" s="40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1:14" ht="15.75" customHeight="1">
      <c r="A225" s="13"/>
      <c r="B225" s="2"/>
      <c r="C225" s="2"/>
      <c r="D225" s="2"/>
      <c r="E225" s="40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1:14" ht="15.75" customHeight="1">
      <c r="A226" s="13"/>
      <c r="B226" s="2"/>
      <c r="C226" s="2"/>
      <c r="D226" s="2"/>
      <c r="E226" s="40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1:14" ht="15.75" customHeight="1">
      <c r="A227" s="13"/>
      <c r="B227" s="2"/>
      <c r="C227" s="2"/>
      <c r="D227" s="2"/>
      <c r="E227" s="40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1:14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leaiXWyiX/w4i4o2vTfm8ZlWtPy3s8xl5pS0os8DwKS28AHDVpQbv7vmllC/xJQTt29vN78UNwpxFcuIFR1Bug==" saltValue="nY7KomsfFvsvwIjgxZC4zg==" spinCount="100000" sheet="1" objects="1" scenarios="1"/>
  <mergeCells count="10">
    <mergeCell ref="A1:D2"/>
    <mergeCell ref="E1:E2"/>
    <mergeCell ref="F1:G1"/>
    <mergeCell ref="J1:K1"/>
    <mergeCell ref="H1:I1"/>
    <mergeCell ref="M1:N1"/>
    <mergeCell ref="M2:N2"/>
    <mergeCell ref="F2:G2"/>
    <mergeCell ref="H2:I2"/>
    <mergeCell ref="J2:K2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00"/>
  <sheetViews>
    <sheetView tabSelected="1" workbookViewId="0">
      <selection activeCell="G20" sqref="G20"/>
    </sheetView>
  </sheetViews>
  <sheetFormatPr baseColWidth="10" defaultColWidth="14.42578125" defaultRowHeight="15" customHeight="1"/>
  <cols>
    <col min="1" max="1" width="14.85546875" customWidth="1"/>
    <col min="2" max="4" width="11.42578125" customWidth="1"/>
    <col min="5" max="6" width="10" customWidth="1"/>
  </cols>
  <sheetData>
    <row r="1" spans="1:4">
      <c r="B1" s="13" t="s">
        <v>967</v>
      </c>
      <c r="C1" s="13" t="s">
        <v>968</v>
      </c>
      <c r="D1" s="13" t="s">
        <v>969</v>
      </c>
    </row>
    <row r="2" spans="1:4">
      <c r="A2" s="43">
        <v>1</v>
      </c>
      <c r="B2" s="13">
        <v>150</v>
      </c>
      <c r="C2" s="13">
        <v>225</v>
      </c>
      <c r="D2" s="13">
        <v>300</v>
      </c>
    </row>
    <row r="3" spans="1:4">
      <c r="A3" s="43">
        <v>2</v>
      </c>
      <c r="B3" s="13">
        <v>145</v>
      </c>
      <c r="C3" s="13">
        <v>217.5</v>
      </c>
      <c r="D3" s="13">
        <v>290</v>
      </c>
    </row>
    <row r="4" spans="1:4">
      <c r="A4" s="48">
        <v>3</v>
      </c>
      <c r="B4" s="13">
        <v>140</v>
      </c>
      <c r="C4" s="13">
        <v>210</v>
      </c>
      <c r="D4" s="13">
        <v>280</v>
      </c>
    </row>
    <row r="5" spans="1:4">
      <c r="A5" s="43">
        <v>4</v>
      </c>
      <c r="B5" s="13">
        <v>137</v>
      </c>
      <c r="C5" s="13">
        <v>205.5</v>
      </c>
      <c r="D5" s="13">
        <v>274</v>
      </c>
    </row>
    <row r="6" spans="1:4">
      <c r="A6" s="43">
        <v>5</v>
      </c>
      <c r="B6" s="13">
        <v>134</v>
      </c>
      <c r="C6" s="13">
        <v>201</v>
      </c>
      <c r="D6" s="13">
        <v>268</v>
      </c>
    </row>
    <row r="7" spans="1:4">
      <c r="A7" s="43">
        <v>6</v>
      </c>
      <c r="B7" s="13">
        <v>131</v>
      </c>
      <c r="C7" s="13">
        <v>196.5</v>
      </c>
      <c r="D7" s="13">
        <v>262</v>
      </c>
    </row>
    <row r="8" spans="1:4">
      <c r="A8" s="48">
        <v>7</v>
      </c>
      <c r="B8" s="13">
        <v>128</v>
      </c>
      <c r="C8" s="13">
        <f t="shared" ref="C8:C104" si="0">B8*1.5</f>
        <v>192</v>
      </c>
      <c r="D8" s="13">
        <f t="shared" ref="D8:D104" si="1">B8*2</f>
        <v>256</v>
      </c>
    </row>
    <row r="9" spans="1:4">
      <c r="A9" s="43">
        <v>8</v>
      </c>
      <c r="B9" s="13">
        <v>126</v>
      </c>
      <c r="C9" s="13">
        <f t="shared" si="0"/>
        <v>189</v>
      </c>
      <c r="D9" s="13">
        <f t="shared" si="1"/>
        <v>252</v>
      </c>
    </row>
    <row r="10" spans="1:4">
      <c r="A10" s="43">
        <v>9</v>
      </c>
      <c r="B10" s="13">
        <v>124</v>
      </c>
      <c r="C10" s="13">
        <f t="shared" si="0"/>
        <v>186</v>
      </c>
      <c r="D10" s="13">
        <f t="shared" si="1"/>
        <v>248</v>
      </c>
    </row>
    <row r="11" spans="1:4">
      <c r="A11" s="43">
        <v>10</v>
      </c>
      <c r="B11" s="13">
        <v>122</v>
      </c>
      <c r="C11" s="13">
        <f t="shared" si="0"/>
        <v>183</v>
      </c>
      <c r="D11" s="13">
        <f t="shared" si="1"/>
        <v>244</v>
      </c>
    </row>
    <row r="12" spans="1:4">
      <c r="A12" s="48">
        <v>11</v>
      </c>
      <c r="B12" s="13">
        <v>120</v>
      </c>
      <c r="C12" s="13">
        <f t="shared" si="0"/>
        <v>180</v>
      </c>
      <c r="D12" s="13">
        <f t="shared" si="1"/>
        <v>240</v>
      </c>
    </row>
    <row r="13" spans="1:4">
      <c r="A13" s="43">
        <v>12</v>
      </c>
      <c r="B13" s="13">
        <v>118</v>
      </c>
      <c r="C13" s="13">
        <f t="shared" si="0"/>
        <v>177</v>
      </c>
      <c r="D13" s="13">
        <f t="shared" si="1"/>
        <v>236</v>
      </c>
    </row>
    <row r="14" spans="1:4">
      <c r="A14" s="43">
        <v>13</v>
      </c>
      <c r="B14" s="13">
        <v>117</v>
      </c>
      <c r="C14" s="13">
        <f t="shared" si="0"/>
        <v>175.5</v>
      </c>
      <c r="D14" s="13">
        <f t="shared" si="1"/>
        <v>234</v>
      </c>
    </row>
    <row r="15" spans="1:4">
      <c r="A15" s="43">
        <v>14</v>
      </c>
      <c r="B15" s="13">
        <v>116</v>
      </c>
      <c r="C15" s="13">
        <f t="shared" si="0"/>
        <v>174</v>
      </c>
      <c r="D15" s="13">
        <f t="shared" si="1"/>
        <v>232</v>
      </c>
    </row>
    <row r="16" spans="1:4">
      <c r="A16" s="48">
        <v>15</v>
      </c>
      <c r="B16" s="13">
        <v>115</v>
      </c>
      <c r="C16" s="13">
        <f t="shared" si="0"/>
        <v>172.5</v>
      </c>
      <c r="D16" s="13">
        <f t="shared" si="1"/>
        <v>230</v>
      </c>
    </row>
    <row r="17" spans="1:4">
      <c r="A17" s="43">
        <v>16</v>
      </c>
      <c r="B17" s="13">
        <v>114</v>
      </c>
      <c r="C17" s="13">
        <f t="shared" si="0"/>
        <v>171</v>
      </c>
      <c r="D17" s="13">
        <f t="shared" si="1"/>
        <v>228</v>
      </c>
    </row>
    <row r="18" spans="1:4">
      <c r="A18" s="43">
        <v>17</v>
      </c>
      <c r="B18" s="13">
        <v>113</v>
      </c>
      <c r="C18" s="13">
        <f t="shared" si="0"/>
        <v>169.5</v>
      </c>
      <c r="D18" s="13">
        <f t="shared" si="1"/>
        <v>226</v>
      </c>
    </row>
    <row r="19" spans="1:4">
      <c r="A19" s="43">
        <v>18</v>
      </c>
      <c r="B19" s="13">
        <v>112</v>
      </c>
      <c r="C19" s="13">
        <f t="shared" si="0"/>
        <v>168</v>
      </c>
      <c r="D19" s="13">
        <f t="shared" si="1"/>
        <v>224</v>
      </c>
    </row>
    <row r="20" spans="1:4">
      <c r="A20" s="48">
        <v>19</v>
      </c>
      <c r="B20" s="13">
        <v>111</v>
      </c>
      <c r="C20" s="13">
        <f t="shared" si="0"/>
        <v>166.5</v>
      </c>
      <c r="D20" s="13">
        <f t="shared" si="1"/>
        <v>222</v>
      </c>
    </row>
    <row r="21" spans="1:4" ht="15.75" customHeight="1">
      <c r="A21" s="43">
        <v>20</v>
      </c>
      <c r="B21" s="13">
        <v>110</v>
      </c>
      <c r="C21" s="13">
        <f t="shared" si="0"/>
        <v>165</v>
      </c>
      <c r="D21" s="13">
        <f t="shared" si="1"/>
        <v>220</v>
      </c>
    </row>
    <row r="22" spans="1:4" ht="15.75" customHeight="1">
      <c r="A22" s="43">
        <v>21</v>
      </c>
      <c r="B22" s="13">
        <v>109</v>
      </c>
      <c r="C22" s="13">
        <f t="shared" si="0"/>
        <v>163.5</v>
      </c>
      <c r="D22" s="13">
        <f t="shared" si="1"/>
        <v>218</v>
      </c>
    </row>
    <row r="23" spans="1:4" ht="15.75" customHeight="1">
      <c r="A23" s="43">
        <v>22</v>
      </c>
      <c r="B23" s="13">
        <v>108</v>
      </c>
      <c r="C23" s="13">
        <f t="shared" si="0"/>
        <v>162</v>
      </c>
      <c r="D23" s="13">
        <f t="shared" si="1"/>
        <v>216</v>
      </c>
    </row>
    <row r="24" spans="1:4" ht="15.75" customHeight="1">
      <c r="A24" s="48">
        <v>23</v>
      </c>
      <c r="B24" s="13">
        <v>107</v>
      </c>
      <c r="C24" s="13">
        <f t="shared" si="0"/>
        <v>160.5</v>
      </c>
      <c r="D24" s="13">
        <f t="shared" si="1"/>
        <v>214</v>
      </c>
    </row>
    <row r="25" spans="1:4" ht="15.75" customHeight="1">
      <c r="A25" s="43">
        <v>24</v>
      </c>
      <c r="B25" s="13">
        <v>106</v>
      </c>
      <c r="C25" s="13">
        <f t="shared" si="0"/>
        <v>159</v>
      </c>
      <c r="D25" s="13">
        <f t="shared" si="1"/>
        <v>212</v>
      </c>
    </row>
    <row r="26" spans="1:4" ht="15.75" customHeight="1">
      <c r="A26" s="43">
        <v>25</v>
      </c>
      <c r="B26" s="13">
        <v>105</v>
      </c>
      <c r="C26" s="13">
        <f t="shared" si="0"/>
        <v>157.5</v>
      </c>
      <c r="D26" s="13">
        <f t="shared" si="1"/>
        <v>210</v>
      </c>
    </row>
    <row r="27" spans="1:4" ht="15.75" customHeight="1">
      <c r="A27" s="43">
        <v>26</v>
      </c>
      <c r="B27" s="13">
        <v>104</v>
      </c>
      <c r="C27" s="13">
        <f t="shared" si="0"/>
        <v>156</v>
      </c>
      <c r="D27" s="13">
        <f t="shared" si="1"/>
        <v>208</v>
      </c>
    </row>
    <row r="28" spans="1:4" ht="15.75" customHeight="1">
      <c r="A28" s="48">
        <v>27</v>
      </c>
      <c r="B28" s="13">
        <v>103</v>
      </c>
      <c r="C28" s="13">
        <f t="shared" si="0"/>
        <v>154.5</v>
      </c>
      <c r="D28" s="13">
        <f t="shared" si="1"/>
        <v>206</v>
      </c>
    </row>
    <row r="29" spans="1:4" ht="15.75" customHeight="1">
      <c r="A29" s="43">
        <v>28</v>
      </c>
      <c r="B29" s="13">
        <v>102</v>
      </c>
      <c r="C29" s="13">
        <f t="shared" si="0"/>
        <v>153</v>
      </c>
      <c r="D29" s="13">
        <f t="shared" si="1"/>
        <v>204</v>
      </c>
    </row>
    <row r="30" spans="1:4" ht="15.75" customHeight="1">
      <c r="A30" s="43">
        <v>29</v>
      </c>
      <c r="B30" s="13">
        <v>101</v>
      </c>
      <c r="C30" s="13">
        <f t="shared" si="0"/>
        <v>151.5</v>
      </c>
      <c r="D30" s="13">
        <f t="shared" si="1"/>
        <v>202</v>
      </c>
    </row>
    <row r="31" spans="1:4" ht="15.75" customHeight="1">
      <c r="A31" s="43">
        <v>30</v>
      </c>
      <c r="B31" s="13">
        <v>100</v>
      </c>
      <c r="C31" s="13">
        <f t="shared" si="0"/>
        <v>150</v>
      </c>
      <c r="D31" s="13">
        <f t="shared" si="1"/>
        <v>200</v>
      </c>
    </row>
    <row r="32" spans="1:4" ht="15.75" customHeight="1">
      <c r="A32" s="48">
        <v>31</v>
      </c>
      <c r="B32" s="13">
        <v>99</v>
      </c>
      <c r="C32" s="13">
        <f t="shared" si="0"/>
        <v>148.5</v>
      </c>
      <c r="D32" s="13">
        <f t="shared" si="1"/>
        <v>198</v>
      </c>
    </row>
    <row r="33" spans="1:4" ht="15.75" customHeight="1">
      <c r="A33" s="43">
        <v>32</v>
      </c>
      <c r="B33" s="13">
        <v>98</v>
      </c>
      <c r="C33" s="13">
        <f t="shared" si="0"/>
        <v>147</v>
      </c>
      <c r="D33" s="13">
        <f t="shared" si="1"/>
        <v>196</v>
      </c>
    </row>
    <row r="34" spans="1:4" ht="15.75" customHeight="1">
      <c r="A34" s="43">
        <v>33</v>
      </c>
      <c r="B34" s="13">
        <v>97</v>
      </c>
      <c r="C34" s="13">
        <f t="shared" si="0"/>
        <v>145.5</v>
      </c>
      <c r="D34" s="13">
        <f t="shared" si="1"/>
        <v>194</v>
      </c>
    </row>
    <row r="35" spans="1:4" ht="15.75" customHeight="1">
      <c r="A35" s="43">
        <v>34</v>
      </c>
      <c r="B35" s="13">
        <v>96</v>
      </c>
      <c r="C35" s="13">
        <f t="shared" si="0"/>
        <v>144</v>
      </c>
      <c r="D35" s="13">
        <f t="shared" si="1"/>
        <v>192</v>
      </c>
    </row>
    <row r="36" spans="1:4" ht="15.75" customHeight="1">
      <c r="A36" s="48">
        <v>35</v>
      </c>
      <c r="B36" s="13">
        <v>95</v>
      </c>
      <c r="C36" s="13">
        <f t="shared" si="0"/>
        <v>142.5</v>
      </c>
      <c r="D36" s="13">
        <f t="shared" si="1"/>
        <v>190</v>
      </c>
    </row>
    <row r="37" spans="1:4" ht="15.75" customHeight="1">
      <c r="A37" s="43">
        <v>36</v>
      </c>
      <c r="B37" s="13">
        <v>94</v>
      </c>
      <c r="C37" s="13">
        <f t="shared" si="0"/>
        <v>141</v>
      </c>
      <c r="D37" s="13">
        <f t="shared" si="1"/>
        <v>188</v>
      </c>
    </row>
    <row r="38" spans="1:4" ht="15.75" customHeight="1">
      <c r="A38" s="43">
        <v>37</v>
      </c>
      <c r="B38" s="13">
        <v>93</v>
      </c>
      <c r="C38" s="13">
        <f t="shared" si="0"/>
        <v>139.5</v>
      </c>
      <c r="D38" s="13">
        <f t="shared" si="1"/>
        <v>186</v>
      </c>
    </row>
    <row r="39" spans="1:4" ht="15.75" customHeight="1">
      <c r="A39" s="43">
        <v>38</v>
      </c>
      <c r="B39" s="13">
        <v>92</v>
      </c>
      <c r="C39" s="13">
        <f t="shared" si="0"/>
        <v>138</v>
      </c>
      <c r="D39" s="13">
        <f t="shared" si="1"/>
        <v>184</v>
      </c>
    </row>
    <row r="40" spans="1:4" ht="15.75" customHeight="1">
      <c r="A40" s="48">
        <v>39</v>
      </c>
      <c r="B40" s="13">
        <v>91</v>
      </c>
      <c r="C40" s="13">
        <f t="shared" si="0"/>
        <v>136.5</v>
      </c>
      <c r="D40" s="13">
        <f t="shared" si="1"/>
        <v>182</v>
      </c>
    </row>
    <row r="41" spans="1:4" ht="15.75" customHeight="1">
      <c r="A41" s="43">
        <v>40</v>
      </c>
      <c r="B41" s="13">
        <v>90</v>
      </c>
      <c r="C41" s="13">
        <f t="shared" si="0"/>
        <v>135</v>
      </c>
      <c r="D41" s="13">
        <f t="shared" si="1"/>
        <v>180</v>
      </c>
    </row>
    <row r="42" spans="1:4" ht="15.75" customHeight="1">
      <c r="A42" s="43">
        <v>41</v>
      </c>
      <c r="B42" s="13">
        <v>89</v>
      </c>
      <c r="C42" s="13">
        <f t="shared" si="0"/>
        <v>133.5</v>
      </c>
      <c r="D42" s="13">
        <f t="shared" si="1"/>
        <v>178</v>
      </c>
    </row>
    <row r="43" spans="1:4" ht="15.75" customHeight="1">
      <c r="A43" s="43">
        <v>42</v>
      </c>
      <c r="B43" s="13">
        <v>88</v>
      </c>
      <c r="C43" s="13">
        <f t="shared" si="0"/>
        <v>132</v>
      </c>
      <c r="D43" s="13">
        <f t="shared" si="1"/>
        <v>176</v>
      </c>
    </row>
    <row r="44" spans="1:4" ht="15.75" customHeight="1">
      <c r="A44" s="48">
        <v>43</v>
      </c>
      <c r="B44" s="13">
        <v>87</v>
      </c>
      <c r="C44" s="13">
        <f t="shared" si="0"/>
        <v>130.5</v>
      </c>
      <c r="D44" s="13">
        <f t="shared" si="1"/>
        <v>174</v>
      </c>
    </row>
    <row r="45" spans="1:4" ht="15.75" customHeight="1">
      <c r="A45" s="43">
        <v>44</v>
      </c>
      <c r="B45" s="13">
        <v>86</v>
      </c>
      <c r="C45" s="13">
        <f t="shared" si="0"/>
        <v>129</v>
      </c>
      <c r="D45" s="13">
        <f t="shared" si="1"/>
        <v>172</v>
      </c>
    </row>
    <row r="46" spans="1:4" ht="15.75" customHeight="1">
      <c r="A46" s="43">
        <v>45</v>
      </c>
      <c r="B46" s="13">
        <v>85</v>
      </c>
      <c r="C46" s="13">
        <f t="shared" si="0"/>
        <v>127.5</v>
      </c>
      <c r="D46" s="13">
        <f t="shared" si="1"/>
        <v>170</v>
      </c>
    </row>
    <row r="47" spans="1:4" ht="15.75" customHeight="1">
      <c r="A47" s="43">
        <v>46</v>
      </c>
      <c r="B47" s="13">
        <v>84</v>
      </c>
      <c r="C47" s="13">
        <f t="shared" si="0"/>
        <v>126</v>
      </c>
      <c r="D47" s="13">
        <f t="shared" si="1"/>
        <v>168</v>
      </c>
    </row>
    <row r="48" spans="1:4" ht="15.75" customHeight="1">
      <c r="A48" s="48">
        <v>47</v>
      </c>
      <c r="B48" s="13">
        <v>83</v>
      </c>
      <c r="C48" s="13">
        <f t="shared" si="0"/>
        <v>124.5</v>
      </c>
      <c r="D48" s="13">
        <f t="shared" si="1"/>
        <v>166</v>
      </c>
    </row>
    <row r="49" spans="1:4" ht="15.75" customHeight="1">
      <c r="A49" s="43">
        <v>48</v>
      </c>
      <c r="B49" s="13">
        <v>82</v>
      </c>
      <c r="C49" s="13">
        <f t="shared" si="0"/>
        <v>123</v>
      </c>
      <c r="D49" s="13">
        <f t="shared" si="1"/>
        <v>164</v>
      </c>
    </row>
    <row r="50" spans="1:4" ht="15.75" customHeight="1">
      <c r="A50" s="43">
        <v>49</v>
      </c>
      <c r="B50" s="13">
        <v>81</v>
      </c>
      <c r="C50" s="13">
        <f t="shared" si="0"/>
        <v>121.5</v>
      </c>
      <c r="D50" s="13">
        <f t="shared" si="1"/>
        <v>162</v>
      </c>
    </row>
    <row r="51" spans="1:4" ht="15.75" customHeight="1">
      <c r="A51" s="43">
        <v>50</v>
      </c>
      <c r="B51" s="13">
        <v>80</v>
      </c>
      <c r="C51" s="13">
        <f t="shared" si="0"/>
        <v>120</v>
      </c>
      <c r="D51" s="13">
        <f t="shared" si="1"/>
        <v>160</v>
      </c>
    </row>
    <row r="52" spans="1:4" ht="15.75" customHeight="1">
      <c r="A52" s="48">
        <v>51</v>
      </c>
      <c r="B52" s="13">
        <v>79</v>
      </c>
      <c r="C52" s="13">
        <f t="shared" si="0"/>
        <v>118.5</v>
      </c>
      <c r="D52" s="13">
        <f t="shared" si="1"/>
        <v>158</v>
      </c>
    </row>
    <row r="53" spans="1:4" ht="15.75" customHeight="1">
      <c r="A53" s="43">
        <v>52</v>
      </c>
      <c r="B53" s="13">
        <v>78</v>
      </c>
      <c r="C53" s="13">
        <f t="shared" si="0"/>
        <v>117</v>
      </c>
      <c r="D53" s="13">
        <f t="shared" si="1"/>
        <v>156</v>
      </c>
    </row>
    <row r="54" spans="1:4" ht="15.75" customHeight="1">
      <c r="A54" s="43">
        <v>53</v>
      </c>
      <c r="B54" s="13">
        <v>77</v>
      </c>
      <c r="C54" s="13">
        <f t="shared" si="0"/>
        <v>115.5</v>
      </c>
      <c r="D54" s="13">
        <f t="shared" si="1"/>
        <v>154</v>
      </c>
    </row>
    <row r="55" spans="1:4" ht="15.75" customHeight="1">
      <c r="A55" s="43">
        <v>54</v>
      </c>
      <c r="B55" s="13">
        <v>76</v>
      </c>
      <c r="C55" s="13">
        <f t="shared" si="0"/>
        <v>114</v>
      </c>
      <c r="D55" s="13">
        <f t="shared" si="1"/>
        <v>152</v>
      </c>
    </row>
    <row r="56" spans="1:4" ht="15.75" customHeight="1">
      <c r="A56" s="48">
        <v>55</v>
      </c>
      <c r="B56" s="13">
        <v>75</v>
      </c>
      <c r="C56" s="13">
        <f t="shared" si="0"/>
        <v>112.5</v>
      </c>
      <c r="D56" s="13">
        <f t="shared" si="1"/>
        <v>150</v>
      </c>
    </row>
    <row r="57" spans="1:4" ht="15.75" customHeight="1">
      <c r="A57" s="43">
        <v>56</v>
      </c>
      <c r="B57" s="13">
        <v>74</v>
      </c>
      <c r="C57" s="13">
        <f t="shared" si="0"/>
        <v>111</v>
      </c>
      <c r="D57" s="13">
        <f t="shared" si="1"/>
        <v>148</v>
      </c>
    </row>
    <row r="58" spans="1:4" ht="15.75" customHeight="1">
      <c r="A58" s="43">
        <v>57</v>
      </c>
      <c r="B58" s="13">
        <v>73</v>
      </c>
      <c r="C58" s="13">
        <f t="shared" si="0"/>
        <v>109.5</v>
      </c>
      <c r="D58" s="13">
        <f t="shared" si="1"/>
        <v>146</v>
      </c>
    </row>
    <row r="59" spans="1:4" ht="15.75" customHeight="1">
      <c r="A59" s="43">
        <v>58</v>
      </c>
      <c r="B59" s="13">
        <v>72</v>
      </c>
      <c r="C59" s="13">
        <f t="shared" si="0"/>
        <v>108</v>
      </c>
      <c r="D59" s="13">
        <f t="shared" si="1"/>
        <v>144</v>
      </c>
    </row>
    <row r="60" spans="1:4" ht="15.75" customHeight="1">
      <c r="A60" s="48">
        <v>59</v>
      </c>
      <c r="B60" s="13">
        <v>71</v>
      </c>
      <c r="C60" s="13">
        <f t="shared" si="0"/>
        <v>106.5</v>
      </c>
      <c r="D60" s="13">
        <f t="shared" si="1"/>
        <v>142</v>
      </c>
    </row>
    <row r="61" spans="1:4" ht="15.75" customHeight="1">
      <c r="A61" s="43">
        <v>60</v>
      </c>
      <c r="B61" s="13">
        <v>70</v>
      </c>
      <c r="C61" s="13">
        <f t="shared" si="0"/>
        <v>105</v>
      </c>
      <c r="D61" s="13">
        <f t="shared" si="1"/>
        <v>140</v>
      </c>
    </row>
    <row r="62" spans="1:4" ht="15.75" customHeight="1">
      <c r="A62" s="43">
        <v>61</v>
      </c>
      <c r="B62" s="13">
        <v>69</v>
      </c>
      <c r="C62" s="13">
        <f t="shared" si="0"/>
        <v>103.5</v>
      </c>
      <c r="D62" s="13">
        <f t="shared" si="1"/>
        <v>138</v>
      </c>
    </row>
    <row r="63" spans="1:4" ht="15.75" customHeight="1">
      <c r="A63" s="43">
        <v>62</v>
      </c>
      <c r="B63" s="13">
        <v>68</v>
      </c>
      <c r="C63" s="13">
        <f t="shared" si="0"/>
        <v>102</v>
      </c>
      <c r="D63" s="13">
        <f t="shared" si="1"/>
        <v>136</v>
      </c>
    </row>
    <row r="64" spans="1:4" ht="15.75" customHeight="1">
      <c r="A64" s="48">
        <v>63</v>
      </c>
      <c r="B64" s="13">
        <v>67</v>
      </c>
      <c r="C64" s="13">
        <f t="shared" si="0"/>
        <v>100.5</v>
      </c>
      <c r="D64" s="13">
        <f t="shared" si="1"/>
        <v>134</v>
      </c>
    </row>
    <row r="65" spans="1:4" ht="15.75" customHeight="1">
      <c r="A65" s="43">
        <v>64</v>
      </c>
      <c r="B65" s="13">
        <v>66</v>
      </c>
      <c r="C65" s="13">
        <f t="shared" si="0"/>
        <v>99</v>
      </c>
      <c r="D65" s="13">
        <f t="shared" si="1"/>
        <v>132</v>
      </c>
    </row>
    <row r="66" spans="1:4" ht="15.75" customHeight="1">
      <c r="A66" s="43">
        <v>65</v>
      </c>
      <c r="B66" s="13">
        <v>65</v>
      </c>
      <c r="C66" s="13">
        <f t="shared" si="0"/>
        <v>97.5</v>
      </c>
      <c r="D66" s="13">
        <f t="shared" si="1"/>
        <v>130</v>
      </c>
    </row>
    <row r="67" spans="1:4" ht="15.75" customHeight="1">
      <c r="A67" s="43">
        <v>66</v>
      </c>
      <c r="B67" s="13">
        <v>64</v>
      </c>
      <c r="C67" s="13">
        <f t="shared" si="0"/>
        <v>96</v>
      </c>
      <c r="D67" s="13">
        <f t="shared" si="1"/>
        <v>128</v>
      </c>
    </row>
    <row r="68" spans="1:4" ht="15.75" customHeight="1">
      <c r="A68" s="48">
        <v>67</v>
      </c>
      <c r="B68" s="13">
        <v>63</v>
      </c>
      <c r="C68" s="13">
        <f t="shared" si="0"/>
        <v>94.5</v>
      </c>
      <c r="D68" s="13">
        <f t="shared" si="1"/>
        <v>126</v>
      </c>
    </row>
    <row r="69" spans="1:4" ht="15.75" customHeight="1">
      <c r="A69" s="43">
        <v>68</v>
      </c>
      <c r="B69" s="13">
        <v>62</v>
      </c>
      <c r="C69" s="13">
        <f t="shared" si="0"/>
        <v>93</v>
      </c>
      <c r="D69" s="13">
        <f t="shared" si="1"/>
        <v>124</v>
      </c>
    </row>
    <row r="70" spans="1:4" ht="15.75" customHeight="1">
      <c r="A70" s="43">
        <v>69</v>
      </c>
      <c r="B70" s="13">
        <v>61</v>
      </c>
      <c r="C70" s="13">
        <f t="shared" si="0"/>
        <v>91.5</v>
      </c>
      <c r="D70" s="13">
        <f t="shared" si="1"/>
        <v>122</v>
      </c>
    </row>
    <row r="71" spans="1:4" ht="15.75" customHeight="1">
      <c r="A71" s="43">
        <v>70</v>
      </c>
      <c r="B71" s="13">
        <v>60</v>
      </c>
      <c r="C71" s="13">
        <f t="shared" si="0"/>
        <v>90</v>
      </c>
      <c r="D71" s="13">
        <f t="shared" si="1"/>
        <v>120</v>
      </c>
    </row>
    <row r="72" spans="1:4" ht="15.75" customHeight="1">
      <c r="A72" s="48">
        <v>71</v>
      </c>
      <c r="B72" s="13">
        <v>59</v>
      </c>
      <c r="C72" s="13">
        <f t="shared" si="0"/>
        <v>88.5</v>
      </c>
      <c r="D72" s="13">
        <f t="shared" si="1"/>
        <v>118</v>
      </c>
    </row>
    <row r="73" spans="1:4" ht="15.75" customHeight="1">
      <c r="A73" s="43">
        <v>72</v>
      </c>
      <c r="B73" s="13">
        <v>58</v>
      </c>
      <c r="C73" s="13">
        <f t="shared" si="0"/>
        <v>87</v>
      </c>
      <c r="D73" s="13">
        <f t="shared" si="1"/>
        <v>116</v>
      </c>
    </row>
    <row r="74" spans="1:4" ht="15.75" customHeight="1">
      <c r="A74" s="43">
        <v>73</v>
      </c>
      <c r="B74" s="13">
        <v>57</v>
      </c>
      <c r="C74" s="13">
        <f t="shared" si="0"/>
        <v>85.5</v>
      </c>
      <c r="D74" s="13">
        <f t="shared" si="1"/>
        <v>114</v>
      </c>
    </row>
    <row r="75" spans="1:4" ht="15.75" customHeight="1">
      <c r="A75" s="43">
        <v>74</v>
      </c>
      <c r="B75" s="13">
        <v>56</v>
      </c>
      <c r="C75" s="13">
        <f t="shared" si="0"/>
        <v>84</v>
      </c>
      <c r="D75" s="13">
        <f t="shared" si="1"/>
        <v>112</v>
      </c>
    </row>
    <row r="76" spans="1:4" ht="15.75" customHeight="1">
      <c r="A76" s="48">
        <v>75</v>
      </c>
      <c r="B76" s="13">
        <v>55</v>
      </c>
      <c r="C76" s="13">
        <f t="shared" si="0"/>
        <v>82.5</v>
      </c>
      <c r="D76" s="13">
        <f t="shared" si="1"/>
        <v>110</v>
      </c>
    </row>
    <row r="77" spans="1:4" ht="15.75" customHeight="1">
      <c r="A77" s="43">
        <v>76</v>
      </c>
      <c r="B77" s="13">
        <v>54</v>
      </c>
      <c r="C77" s="13">
        <f t="shared" si="0"/>
        <v>81</v>
      </c>
      <c r="D77" s="13">
        <f t="shared" si="1"/>
        <v>108</v>
      </c>
    </row>
    <row r="78" spans="1:4" ht="15.75" customHeight="1">
      <c r="A78" s="43">
        <v>77</v>
      </c>
      <c r="B78" s="13">
        <v>53</v>
      </c>
      <c r="C78" s="13">
        <f t="shared" si="0"/>
        <v>79.5</v>
      </c>
      <c r="D78" s="13">
        <f t="shared" si="1"/>
        <v>106</v>
      </c>
    </row>
    <row r="79" spans="1:4" ht="15.75" customHeight="1">
      <c r="A79" s="43">
        <v>78</v>
      </c>
      <c r="B79" s="13">
        <v>52</v>
      </c>
      <c r="C79" s="13">
        <f t="shared" si="0"/>
        <v>78</v>
      </c>
      <c r="D79" s="13">
        <f t="shared" si="1"/>
        <v>104</v>
      </c>
    </row>
    <row r="80" spans="1:4" ht="15.75" customHeight="1">
      <c r="A80" s="48">
        <v>79</v>
      </c>
      <c r="B80" s="13">
        <v>51</v>
      </c>
      <c r="C80" s="13">
        <f t="shared" si="0"/>
        <v>76.5</v>
      </c>
      <c r="D80" s="13">
        <f t="shared" si="1"/>
        <v>102</v>
      </c>
    </row>
    <row r="81" spans="1:4" ht="15.75" customHeight="1">
      <c r="A81" s="43">
        <v>80</v>
      </c>
      <c r="B81" s="13">
        <v>50</v>
      </c>
      <c r="C81" s="13">
        <f t="shared" si="0"/>
        <v>75</v>
      </c>
      <c r="D81" s="13">
        <f t="shared" si="1"/>
        <v>100</v>
      </c>
    </row>
    <row r="82" spans="1:4" ht="15.75" customHeight="1">
      <c r="A82" s="43">
        <v>81</v>
      </c>
      <c r="B82" s="13">
        <v>49</v>
      </c>
      <c r="C82" s="13">
        <f t="shared" si="0"/>
        <v>73.5</v>
      </c>
      <c r="D82" s="13">
        <f t="shared" si="1"/>
        <v>98</v>
      </c>
    </row>
    <row r="83" spans="1:4" ht="15.75" customHeight="1">
      <c r="A83" s="43">
        <v>82</v>
      </c>
      <c r="B83" s="13">
        <v>48</v>
      </c>
      <c r="C83" s="13">
        <f t="shared" si="0"/>
        <v>72</v>
      </c>
      <c r="D83" s="13">
        <f t="shared" si="1"/>
        <v>96</v>
      </c>
    </row>
    <row r="84" spans="1:4" ht="15.75" customHeight="1">
      <c r="A84" s="48">
        <v>83</v>
      </c>
      <c r="B84" s="13">
        <v>47</v>
      </c>
      <c r="C84" s="13">
        <f t="shared" si="0"/>
        <v>70.5</v>
      </c>
      <c r="D84" s="13">
        <f t="shared" si="1"/>
        <v>94</v>
      </c>
    </row>
    <row r="85" spans="1:4" ht="15.75" customHeight="1">
      <c r="A85" s="43">
        <v>84</v>
      </c>
      <c r="B85" s="13">
        <v>46</v>
      </c>
      <c r="C85" s="13">
        <f t="shared" si="0"/>
        <v>69</v>
      </c>
      <c r="D85" s="13">
        <f t="shared" si="1"/>
        <v>92</v>
      </c>
    </row>
    <row r="86" spans="1:4" ht="15.75" customHeight="1">
      <c r="A86" s="43">
        <v>85</v>
      </c>
      <c r="B86" s="13">
        <v>45</v>
      </c>
      <c r="C86" s="13">
        <f t="shared" si="0"/>
        <v>67.5</v>
      </c>
      <c r="D86" s="13">
        <f t="shared" si="1"/>
        <v>90</v>
      </c>
    </row>
    <row r="87" spans="1:4" ht="15.75" customHeight="1">
      <c r="A87" s="43">
        <v>86</v>
      </c>
      <c r="B87" s="13">
        <v>44</v>
      </c>
      <c r="C87" s="13">
        <f t="shared" si="0"/>
        <v>66</v>
      </c>
      <c r="D87" s="13">
        <f t="shared" si="1"/>
        <v>88</v>
      </c>
    </row>
    <row r="88" spans="1:4" ht="15.75" customHeight="1">
      <c r="A88" s="48">
        <v>87</v>
      </c>
      <c r="B88" s="13">
        <v>43</v>
      </c>
      <c r="C88" s="13">
        <f t="shared" si="0"/>
        <v>64.5</v>
      </c>
      <c r="D88" s="13">
        <f t="shared" si="1"/>
        <v>86</v>
      </c>
    </row>
    <row r="89" spans="1:4" ht="15.75" customHeight="1">
      <c r="A89" s="43">
        <v>88</v>
      </c>
      <c r="B89" s="13">
        <v>42</v>
      </c>
      <c r="C89" s="13">
        <f t="shared" si="0"/>
        <v>63</v>
      </c>
      <c r="D89" s="13">
        <f t="shared" si="1"/>
        <v>84</v>
      </c>
    </row>
    <row r="90" spans="1:4" ht="15.75" customHeight="1">
      <c r="A90" s="43">
        <v>89</v>
      </c>
      <c r="B90" s="13">
        <v>41</v>
      </c>
      <c r="C90" s="13">
        <f t="shared" si="0"/>
        <v>61.5</v>
      </c>
      <c r="D90" s="13">
        <f t="shared" si="1"/>
        <v>82</v>
      </c>
    </row>
    <row r="91" spans="1:4" ht="15.75" customHeight="1">
      <c r="A91" s="43">
        <v>90</v>
      </c>
      <c r="B91" s="13">
        <v>40</v>
      </c>
      <c r="C91" s="13">
        <f t="shared" si="0"/>
        <v>60</v>
      </c>
      <c r="D91" s="13">
        <f t="shared" si="1"/>
        <v>80</v>
      </c>
    </row>
    <row r="92" spans="1:4" ht="15.75" customHeight="1">
      <c r="A92" s="48">
        <v>91</v>
      </c>
      <c r="B92" s="13">
        <v>39</v>
      </c>
      <c r="C92" s="13">
        <f t="shared" si="0"/>
        <v>58.5</v>
      </c>
      <c r="D92" s="13">
        <f t="shared" si="1"/>
        <v>78</v>
      </c>
    </row>
    <row r="93" spans="1:4" ht="15.75" customHeight="1">
      <c r="A93" s="43">
        <v>92</v>
      </c>
      <c r="B93" s="13">
        <v>38</v>
      </c>
      <c r="C93" s="13">
        <f t="shared" si="0"/>
        <v>57</v>
      </c>
      <c r="D93" s="13">
        <f t="shared" si="1"/>
        <v>76</v>
      </c>
    </row>
    <row r="94" spans="1:4" ht="15.75" customHeight="1">
      <c r="A94" s="43">
        <v>93</v>
      </c>
      <c r="B94" s="13">
        <v>37</v>
      </c>
      <c r="C94" s="13">
        <f t="shared" si="0"/>
        <v>55.5</v>
      </c>
      <c r="D94" s="13">
        <f t="shared" si="1"/>
        <v>74</v>
      </c>
    </row>
    <row r="95" spans="1:4" ht="15.75" customHeight="1">
      <c r="A95" s="43">
        <v>94</v>
      </c>
      <c r="B95" s="13">
        <v>36</v>
      </c>
      <c r="C95" s="13">
        <f t="shared" si="0"/>
        <v>54</v>
      </c>
      <c r="D95" s="13">
        <f t="shared" si="1"/>
        <v>72</v>
      </c>
    </row>
    <row r="96" spans="1:4" ht="15.75" customHeight="1">
      <c r="A96" s="48">
        <v>95</v>
      </c>
      <c r="B96" s="13">
        <v>35</v>
      </c>
      <c r="C96" s="13">
        <f t="shared" si="0"/>
        <v>52.5</v>
      </c>
      <c r="D96" s="13">
        <f t="shared" si="1"/>
        <v>70</v>
      </c>
    </row>
    <row r="97" spans="1:4" ht="15.75" customHeight="1">
      <c r="A97" s="43">
        <v>96</v>
      </c>
      <c r="B97" s="13">
        <v>34</v>
      </c>
      <c r="C97" s="13">
        <f t="shared" si="0"/>
        <v>51</v>
      </c>
      <c r="D97" s="13">
        <f t="shared" si="1"/>
        <v>68</v>
      </c>
    </row>
    <row r="98" spans="1:4" ht="15.75" customHeight="1">
      <c r="A98" s="43">
        <v>97</v>
      </c>
      <c r="B98" s="13">
        <v>33</v>
      </c>
      <c r="C98" s="13">
        <f t="shared" si="0"/>
        <v>49.5</v>
      </c>
      <c r="D98" s="13">
        <f t="shared" si="1"/>
        <v>66</v>
      </c>
    </row>
    <row r="99" spans="1:4" ht="15.75" customHeight="1">
      <c r="A99" s="43">
        <v>98</v>
      </c>
      <c r="B99" s="13">
        <v>32</v>
      </c>
      <c r="C99" s="13">
        <f t="shared" si="0"/>
        <v>48</v>
      </c>
      <c r="D99" s="13">
        <f t="shared" si="1"/>
        <v>64</v>
      </c>
    </row>
    <row r="100" spans="1:4" ht="15.75" customHeight="1">
      <c r="A100" s="48">
        <v>99</v>
      </c>
      <c r="B100" s="13">
        <v>31</v>
      </c>
      <c r="C100" s="13">
        <f t="shared" si="0"/>
        <v>46.5</v>
      </c>
      <c r="D100" s="13">
        <f t="shared" si="1"/>
        <v>62</v>
      </c>
    </row>
    <row r="101" spans="1:4" ht="15.75" customHeight="1">
      <c r="A101" s="43">
        <v>100</v>
      </c>
      <c r="B101" s="13">
        <v>30</v>
      </c>
      <c r="C101" s="13">
        <f t="shared" si="0"/>
        <v>45</v>
      </c>
      <c r="D101" s="13">
        <f t="shared" si="1"/>
        <v>60</v>
      </c>
    </row>
    <row r="102" spans="1:4" ht="15.75" customHeight="1">
      <c r="A102" s="43">
        <v>0</v>
      </c>
      <c r="B102" s="13">
        <v>0</v>
      </c>
      <c r="C102" s="13">
        <f t="shared" si="0"/>
        <v>0</v>
      </c>
      <c r="D102" s="13">
        <f t="shared" si="1"/>
        <v>0</v>
      </c>
    </row>
    <row r="103" spans="1:4" ht="15.75" customHeight="1">
      <c r="A103" s="2" t="s">
        <v>205</v>
      </c>
      <c r="B103" s="13">
        <v>1</v>
      </c>
      <c r="C103" s="13">
        <f t="shared" si="0"/>
        <v>1.5</v>
      </c>
      <c r="D103" s="13">
        <f t="shared" si="1"/>
        <v>2</v>
      </c>
    </row>
    <row r="104" spans="1:4" ht="15.75" customHeight="1">
      <c r="A104" s="2" t="s">
        <v>120</v>
      </c>
      <c r="B104" s="13">
        <v>1</v>
      </c>
      <c r="C104" s="13">
        <f t="shared" si="0"/>
        <v>1.5</v>
      </c>
      <c r="D104" s="13">
        <f t="shared" si="1"/>
        <v>2</v>
      </c>
    </row>
    <row r="105" spans="1:4" ht="15.75" customHeight="1">
      <c r="B105" s="13"/>
      <c r="C105" s="13"/>
      <c r="D105" s="13"/>
    </row>
    <row r="106" spans="1:4" ht="15.75" customHeight="1">
      <c r="B106" s="13"/>
      <c r="C106" s="13"/>
      <c r="D106" s="13"/>
    </row>
    <row r="107" spans="1:4" ht="15.75" customHeight="1">
      <c r="B107" s="13"/>
      <c r="C107" s="13"/>
      <c r="D107" s="13"/>
    </row>
    <row r="108" spans="1:4" ht="15.75" customHeight="1">
      <c r="B108" s="13"/>
      <c r="C108" s="13"/>
      <c r="D108" s="13"/>
    </row>
    <row r="109" spans="1:4" ht="15.75" customHeight="1">
      <c r="B109" s="13"/>
      <c r="C109" s="13"/>
      <c r="D109" s="13"/>
    </row>
    <row r="110" spans="1:4" ht="15.75" customHeight="1">
      <c r="B110" s="13"/>
      <c r="C110" s="13"/>
      <c r="D110" s="13"/>
    </row>
    <row r="111" spans="1:4" ht="15.75" customHeight="1">
      <c r="B111" s="13"/>
      <c r="C111" s="13"/>
      <c r="D111" s="13"/>
    </row>
    <row r="112" spans="1:4" ht="15.75" customHeight="1">
      <c r="B112" s="13"/>
      <c r="C112" s="13"/>
      <c r="D112" s="13"/>
    </row>
    <row r="113" spans="2:4" ht="15.75" customHeight="1">
      <c r="B113" s="13"/>
      <c r="C113" s="13"/>
      <c r="D113" s="13"/>
    </row>
    <row r="114" spans="2:4" ht="15.75" customHeight="1">
      <c r="B114" s="13"/>
      <c r="C114" s="13"/>
      <c r="D114" s="13"/>
    </row>
    <row r="115" spans="2:4" ht="15.75" customHeight="1">
      <c r="B115" s="13"/>
      <c r="C115" s="13"/>
      <c r="D115" s="13"/>
    </row>
    <row r="116" spans="2:4" ht="15.75" customHeight="1">
      <c r="B116" s="13"/>
      <c r="C116" s="13"/>
      <c r="D116" s="13"/>
    </row>
    <row r="117" spans="2:4" ht="15.75" customHeight="1">
      <c r="B117" s="13"/>
      <c r="C117" s="13"/>
      <c r="D117" s="13"/>
    </row>
    <row r="118" spans="2:4" ht="15.75" customHeight="1">
      <c r="B118" s="13"/>
      <c r="C118" s="13"/>
      <c r="D118" s="13"/>
    </row>
    <row r="119" spans="2:4" ht="15.75" customHeight="1">
      <c r="B119" s="13"/>
      <c r="C119" s="13"/>
      <c r="D119" s="13"/>
    </row>
    <row r="120" spans="2:4" ht="15.75" customHeight="1">
      <c r="B120" s="13"/>
      <c r="C120" s="13"/>
      <c r="D120" s="13"/>
    </row>
    <row r="121" spans="2:4" ht="15.75" customHeight="1">
      <c r="B121" s="13"/>
      <c r="C121" s="13"/>
      <c r="D121" s="13"/>
    </row>
    <row r="122" spans="2:4" ht="15.75" customHeight="1">
      <c r="B122" s="13"/>
      <c r="C122" s="13"/>
      <c r="D122" s="13"/>
    </row>
    <row r="123" spans="2:4" ht="15.75" customHeight="1">
      <c r="B123" s="13"/>
      <c r="C123" s="13"/>
      <c r="D123" s="13"/>
    </row>
    <row r="124" spans="2:4" ht="15.75" customHeight="1">
      <c r="B124" s="13"/>
      <c r="C124" s="13"/>
      <c r="D124" s="13"/>
    </row>
    <row r="125" spans="2:4" ht="15.75" customHeight="1">
      <c r="B125" s="13"/>
      <c r="C125" s="13"/>
      <c r="D125" s="13"/>
    </row>
    <row r="126" spans="2:4" ht="15.75" customHeight="1">
      <c r="B126" s="13"/>
      <c r="C126" s="13"/>
      <c r="D126" s="13"/>
    </row>
    <row r="127" spans="2:4" ht="15.75" customHeight="1">
      <c r="B127" s="13"/>
      <c r="C127" s="13"/>
      <c r="D127" s="13"/>
    </row>
    <row r="128" spans="2:4" ht="15.75" customHeight="1">
      <c r="B128" s="13"/>
      <c r="C128" s="13"/>
      <c r="D128" s="13"/>
    </row>
    <row r="129" spans="2:4" ht="15.75" customHeight="1">
      <c r="B129" s="13"/>
      <c r="C129" s="13"/>
      <c r="D129" s="13"/>
    </row>
    <row r="130" spans="2:4" ht="15.75" customHeight="1">
      <c r="B130" s="13"/>
      <c r="C130" s="13"/>
      <c r="D130" s="13"/>
    </row>
    <row r="131" spans="2:4" ht="15.75" customHeight="1">
      <c r="B131" s="13"/>
      <c r="C131" s="13"/>
      <c r="D131" s="13"/>
    </row>
    <row r="132" spans="2:4" ht="15.75" customHeight="1">
      <c r="B132" s="13"/>
      <c r="C132" s="13"/>
      <c r="D132" s="13"/>
    </row>
    <row r="133" spans="2:4" ht="15.75" customHeight="1">
      <c r="B133" s="13"/>
      <c r="C133" s="13"/>
      <c r="D133" s="13"/>
    </row>
    <row r="134" spans="2:4" ht="15.75" customHeight="1">
      <c r="B134" s="13"/>
      <c r="C134" s="13"/>
      <c r="D134" s="13"/>
    </row>
    <row r="135" spans="2:4" ht="15.75" customHeight="1">
      <c r="B135" s="13"/>
      <c r="C135" s="13"/>
      <c r="D135" s="13"/>
    </row>
    <row r="136" spans="2:4" ht="15.75" customHeight="1">
      <c r="B136" s="13"/>
      <c r="C136" s="13"/>
      <c r="D136" s="13"/>
    </row>
    <row r="137" spans="2:4" ht="15.75" customHeight="1">
      <c r="B137" s="13"/>
      <c r="C137" s="13"/>
      <c r="D137" s="13"/>
    </row>
    <row r="138" spans="2:4" ht="15.75" customHeight="1">
      <c r="B138" s="13"/>
      <c r="C138" s="13"/>
      <c r="D138" s="13"/>
    </row>
    <row r="139" spans="2:4" ht="15.75" customHeight="1">
      <c r="B139" s="13"/>
      <c r="C139" s="13"/>
      <c r="D139" s="13"/>
    </row>
    <row r="140" spans="2:4" ht="15.75" customHeight="1">
      <c r="B140" s="13"/>
      <c r="C140" s="13"/>
      <c r="D140" s="13"/>
    </row>
    <row r="141" spans="2:4" ht="15.75" customHeight="1">
      <c r="B141" s="13"/>
      <c r="C141" s="13"/>
      <c r="D141" s="13"/>
    </row>
    <row r="142" spans="2:4" ht="15.75" customHeight="1">
      <c r="B142" s="13"/>
      <c r="C142" s="13"/>
      <c r="D142" s="13"/>
    </row>
    <row r="143" spans="2:4" ht="15.75" customHeight="1">
      <c r="B143" s="13"/>
      <c r="C143" s="13"/>
      <c r="D143" s="13"/>
    </row>
    <row r="144" spans="2:4" ht="15.75" customHeight="1">
      <c r="B144" s="13"/>
      <c r="C144" s="13"/>
      <c r="D144" s="13"/>
    </row>
    <row r="145" spans="2:4" ht="15.75" customHeight="1">
      <c r="B145" s="13"/>
      <c r="C145" s="13"/>
      <c r="D145" s="13"/>
    </row>
    <row r="146" spans="2:4" ht="15.75" customHeight="1">
      <c r="B146" s="13"/>
      <c r="C146" s="13"/>
      <c r="D146" s="13"/>
    </row>
    <row r="147" spans="2:4" ht="15.75" customHeight="1">
      <c r="B147" s="13"/>
      <c r="C147" s="13"/>
      <c r="D147" s="13"/>
    </row>
    <row r="148" spans="2:4" ht="15.75" customHeight="1">
      <c r="B148" s="13"/>
      <c r="C148" s="13"/>
      <c r="D148" s="13"/>
    </row>
    <row r="149" spans="2:4" ht="15.75" customHeight="1">
      <c r="B149" s="13"/>
      <c r="C149" s="13"/>
      <c r="D149" s="13"/>
    </row>
    <row r="150" spans="2:4" ht="15.75" customHeight="1">
      <c r="B150" s="13"/>
      <c r="C150" s="13"/>
      <c r="D150" s="13"/>
    </row>
    <row r="151" spans="2:4" ht="15.75" customHeight="1">
      <c r="B151" s="13"/>
      <c r="C151" s="13"/>
      <c r="D151" s="13"/>
    </row>
    <row r="152" spans="2:4" ht="15.75" customHeight="1">
      <c r="B152" s="13"/>
      <c r="C152" s="13"/>
      <c r="D152" s="13"/>
    </row>
    <row r="153" spans="2:4" ht="15.75" customHeight="1">
      <c r="B153" s="13"/>
      <c r="C153" s="13"/>
      <c r="D153" s="13"/>
    </row>
    <row r="154" spans="2:4" ht="15.75" customHeight="1">
      <c r="B154" s="13"/>
      <c r="C154" s="13"/>
      <c r="D154" s="13"/>
    </row>
    <row r="155" spans="2:4" ht="15.75" customHeight="1">
      <c r="B155" s="13"/>
      <c r="C155" s="13"/>
      <c r="D155" s="13"/>
    </row>
    <row r="156" spans="2:4" ht="15.75" customHeight="1">
      <c r="B156" s="13"/>
      <c r="C156" s="13"/>
      <c r="D156" s="13"/>
    </row>
    <row r="157" spans="2:4" ht="15.75" customHeight="1">
      <c r="B157" s="13"/>
      <c r="C157" s="13"/>
      <c r="D157" s="13"/>
    </row>
    <row r="158" spans="2:4" ht="15.75" customHeight="1">
      <c r="B158" s="13"/>
      <c r="C158" s="13"/>
      <c r="D158" s="13"/>
    </row>
    <row r="159" spans="2:4" ht="15.75" customHeight="1">
      <c r="B159" s="13"/>
      <c r="C159" s="13"/>
      <c r="D159" s="13"/>
    </row>
    <row r="160" spans="2:4" ht="15.75" customHeight="1">
      <c r="B160" s="13"/>
      <c r="C160" s="13"/>
      <c r="D160" s="13"/>
    </row>
    <row r="161" spans="2:4" ht="15.75" customHeight="1">
      <c r="B161" s="13"/>
      <c r="C161" s="13"/>
      <c r="D161" s="13"/>
    </row>
    <row r="162" spans="2:4" ht="15.75" customHeight="1">
      <c r="B162" s="13"/>
      <c r="C162" s="13"/>
      <c r="D162" s="13"/>
    </row>
    <row r="163" spans="2:4" ht="15.75" customHeight="1">
      <c r="B163" s="13"/>
      <c r="C163" s="13"/>
      <c r="D163" s="13"/>
    </row>
    <row r="164" spans="2:4" ht="15.75" customHeight="1">
      <c r="B164" s="13"/>
      <c r="C164" s="13"/>
      <c r="D164" s="13"/>
    </row>
    <row r="165" spans="2:4" ht="15.75" customHeight="1">
      <c r="B165" s="13"/>
      <c r="C165" s="13"/>
      <c r="D165" s="13"/>
    </row>
    <row r="166" spans="2:4" ht="15.75" customHeight="1">
      <c r="B166" s="13"/>
      <c r="C166" s="13"/>
      <c r="D166" s="13"/>
    </row>
    <row r="167" spans="2:4" ht="15.75" customHeight="1">
      <c r="B167" s="13"/>
      <c r="C167" s="13"/>
      <c r="D167" s="13"/>
    </row>
    <row r="168" spans="2:4" ht="15.75" customHeight="1">
      <c r="B168" s="13"/>
      <c r="C168" s="13"/>
      <c r="D168" s="13"/>
    </row>
    <row r="169" spans="2:4" ht="15.75" customHeight="1">
      <c r="B169" s="13"/>
      <c r="C169" s="13"/>
      <c r="D169" s="13"/>
    </row>
    <row r="170" spans="2:4" ht="15.75" customHeight="1">
      <c r="B170" s="13"/>
      <c r="C170" s="13"/>
      <c r="D170" s="13"/>
    </row>
    <row r="171" spans="2:4" ht="15.75" customHeight="1">
      <c r="B171" s="13"/>
      <c r="C171" s="13"/>
      <c r="D171" s="13"/>
    </row>
    <row r="172" spans="2:4" ht="15.75" customHeight="1">
      <c r="B172" s="13"/>
      <c r="C172" s="13"/>
      <c r="D172" s="13"/>
    </row>
    <row r="173" spans="2:4" ht="15.75" customHeight="1">
      <c r="B173" s="13"/>
      <c r="C173" s="13"/>
      <c r="D173" s="13"/>
    </row>
    <row r="174" spans="2:4" ht="15.75" customHeight="1">
      <c r="B174" s="13"/>
      <c r="C174" s="13"/>
      <c r="D174" s="13"/>
    </row>
    <row r="175" spans="2:4" ht="15.75" customHeight="1">
      <c r="B175" s="13"/>
      <c r="C175" s="13"/>
      <c r="D175" s="13"/>
    </row>
    <row r="176" spans="2:4" ht="15.75" customHeight="1">
      <c r="B176" s="13"/>
      <c r="C176" s="13"/>
      <c r="D176" s="13"/>
    </row>
    <row r="177" spans="2:4" ht="15.75" customHeight="1">
      <c r="B177" s="13"/>
      <c r="C177" s="13"/>
      <c r="D177" s="13"/>
    </row>
    <row r="178" spans="2:4" ht="15.75" customHeight="1">
      <c r="B178" s="13"/>
      <c r="C178" s="13"/>
      <c r="D178" s="13"/>
    </row>
    <row r="179" spans="2:4" ht="15.75" customHeight="1">
      <c r="B179" s="13"/>
      <c r="C179" s="13"/>
      <c r="D179" s="13"/>
    </row>
    <row r="180" spans="2:4" ht="15.75" customHeight="1">
      <c r="B180" s="13"/>
      <c r="C180" s="13"/>
      <c r="D180" s="13"/>
    </row>
    <row r="181" spans="2:4" ht="15.75" customHeight="1">
      <c r="B181" s="13"/>
      <c r="C181" s="13"/>
      <c r="D181" s="13"/>
    </row>
    <row r="182" spans="2:4" ht="15.75" customHeight="1">
      <c r="B182" s="13"/>
      <c r="C182" s="13"/>
      <c r="D182" s="13"/>
    </row>
    <row r="183" spans="2:4" ht="15.75" customHeight="1">
      <c r="B183" s="13"/>
      <c r="C183" s="13"/>
      <c r="D183" s="13"/>
    </row>
    <row r="184" spans="2:4" ht="15.75" customHeight="1">
      <c r="B184" s="13"/>
      <c r="C184" s="13"/>
      <c r="D184" s="13"/>
    </row>
    <row r="185" spans="2:4" ht="15.75" customHeight="1">
      <c r="B185" s="13"/>
      <c r="C185" s="13"/>
      <c r="D185" s="13"/>
    </row>
    <row r="186" spans="2:4" ht="15.75" customHeight="1">
      <c r="B186" s="13"/>
      <c r="C186" s="13"/>
      <c r="D186" s="13"/>
    </row>
    <row r="187" spans="2:4" ht="15.75" customHeight="1">
      <c r="B187" s="13"/>
      <c r="C187" s="13"/>
      <c r="D187" s="13"/>
    </row>
    <row r="188" spans="2:4" ht="15.75" customHeight="1">
      <c r="B188" s="13"/>
      <c r="C188" s="13"/>
      <c r="D188" s="13"/>
    </row>
    <row r="189" spans="2:4" ht="15.75" customHeight="1">
      <c r="B189" s="13"/>
      <c r="C189" s="13"/>
      <c r="D189" s="13"/>
    </row>
    <row r="190" spans="2:4" ht="15.75" customHeight="1">
      <c r="B190" s="13"/>
      <c r="C190" s="13"/>
      <c r="D190" s="13"/>
    </row>
    <row r="191" spans="2:4" ht="15.75" customHeight="1">
      <c r="B191" s="13"/>
      <c r="C191" s="13"/>
      <c r="D191" s="13"/>
    </row>
    <row r="192" spans="2:4" ht="15.75" customHeight="1">
      <c r="B192" s="13"/>
      <c r="C192" s="13"/>
      <c r="D192" s="13"/>
    </row>
    <row r="193" spans="2:4" ht="15.75" customHeight="1">
      <c r="B193" s="13"/>
      <c r="C193" s="13"/>
      <c r="D193" s="13"/>
    </row>
    <row r="194" spans="2:4" ht="15.75" customHeight="1">
      <c r="B194" s="13"/>
      <c r="C194" s="13"/>
      <c r="D194" s="13"/>
    </row>
    <row r="195" spans="2:4" ht="15.75" customHeight="1">
      <c r="B195" s="13"/>
      <c r="C195" s="13"/>
      <c r="D195" s="13"/>
    </row>
    <row r="196" spans="2:4" ht="15.75" customHeight="1">
      <c r="B196" s="13"/>
      <c r="C196" s="13"/>
      <c r="D196" s="13"/>
    </row>
    <row r="197" spans="2:4" ht="15.75" customHeight="1">
      <c r="B197" s="13"/>
      <c r="C197" s="13"/>
      <c r="D197" s="13"/>
    </row>
    <row r="198" spans="2:4" ht="15.75" customHeight="1">
      <c r="B198" s="13"/>
      <c r="C198" s="13"/>
      <c r="D198" s="13"/>
    </row>
    <row r="199" spans="2:4" ht="15.75" customHeight="1">
      <c r="B199" s="13"/>
      <c r="C199" s="13"/>
      <c r="D199" s="13"/>
    </row>
    <row r="200" spans="2:4" ht="15.75" customHeight="1">
      <c r="B200" s="13"/>
      <c r="C200" s="13"/>
      <c r="D200" s="13"/>
    </row>
    <row r="201" spans="2:4" ht="15.75" customHeight="1">
      <c r="B201" s="13"/>
      <c r="C201" s="13"/>
      <c r="D201" s="13"/>
    </row>
    <row r="202" spans="2:4" ht="15.75" customHeight="1">
      <c r="B202" s="13"/>
      <c r="C202" s="13"/>
      <c r="D202" s="13"/>
    </row>
    <row r="203" spans="2:4" ht="15.75" customHeight="1">
      <c r="B203" s="13"/>
      <c r="C203" s="13"/>
      <c r="D203" s="13"/>
    </row>
    <row r="204" spans="2:4" ht="15.75" customHeight="1">
      <c r="B204" s="13"/>
      <c r="C204" s="13"/>
      <c r="D204" s="13"/>
    </row>
    <row r="205" spans="2:4" ht="15.75" customHeight="1">
      <c r="B205" s="13"/>
      <c r="C205" s="13"/>
      <c r="D205" s="13"/>
    </row>
    <row r="206" spans="2:4" ht="15.75" customHeight="1">
      <c r="B206" s="13"/>
      <c r="C206" s="13"/>
      <c r="D206" s="13"/>
    </row>
    <row r="207" spans="2:4" ht="15.75" customHeight="1">
      <c r="B207" s="13"/>
      <c r="C207" s="13"/>
      <c r="D207" s="13"/>
    </row>
    <row r="208" spans="2:4" ht="15.75" customHeight="1">
      <c r="B208" s="13"/>
      <c r="C208" s="13"/>
      <c r="D208" s="13"/>
    </row>
    <row r="209" spans="2:4" ht="15.75" customHeight="1">
      <c r="B209" s="13"/>
      <c r="C209" s="13"/>
      <c r="D209" s="13"/>
    </row>
    <row r="210" spans="2:4" ht="15.75" customHeight="1">
      <c r="B210" s="13"/>
      <c r="C210" s="13"/>
      <c r="D210" s="13"/>
    </row>
    <row r="211" spans="2:4" ht="15.75" customHeight="1">
      <c r="B211" s="13"/>
      <c r="C211" s="13"/>
      <c r="D211" s="13"/>
    </row>
    <row r="212" spans="2:4" ht="15.75" customHeight="1">
      <c r="B212" s="13"/>
      <c r="C212" s="13"/>
      <c r="D212" s="13"/>
    </row>
    <row r="213" spans="2:4" ht="15.75" customHeight="1">
      <c r="B213" s="13"/>
      <c r="C213" s="13"/>
      <c r="D213" s="13"/>
    </row>
    <row r="214" spans="2:4" ht="15.75" customHeight="1">
      <c r="B214" s="13"/>
      <c r="C214" s="13"/>
      <c r="D214" s="13"/>
    </row>
    <row r="215" spans="2:4" ht="15.75" customHeight="1">
      <c r="B215" s="13"/>
      <c r="C215" s="13"/>
      <c r="D215" s="13"/>
    </row>
    <row r="216" spans="2:4" ht="15.75" customHeight="1">
      <c r="B216" s="13"/>
      <c r="C216" s="13"/>
      <c r="D216" s="13"/>
    </row>
    <row r="217" spans="2:4" ht="15.75" customHeight="1">
      <c r="B217" s="13"/>
      <c r="C217" s="13"/>
      <c r="D217" s="13"/>
    </row>
    <row r="218" spans="2:4" ht="15.75" customHeight="1">
      <c r="B218" s="13"/>
      <c r="C218" s="13"/>
      <c r="D218" s="13"/>
    </row>
    <row r="219" spans="2:4" ht="15.75" customHeight="1">
      <c r="B219" s="13"/>
      <c r="C219" s="13"/>
      <c r="D219" s="13"/>
    </row>
    <row r="220" spans="2:4" ht="15.75" customHeight="1">
      <c r="B220" s="13"/>
      <c r="C220" s="13"/>
      <c r="D220" s="13"/>
    </row>
    <row r="221" spans="2:4" ht="15.75" customHeight="1">
      <c r="B221" s="13"/>
      <c r="C221" s="13"/>
      <c r="D221" s="13"/>
    </row>
    <row r="222" spans="2:4" ht="15.75" customHeight="1">
      <c r="B222" s="13"/>
      <c r="C222" s="13"/>
      <c r="D222" s="13"/>
    </row>
    <row r="223" spans="2:4" ht="15.75" customHeight="1">
      <c r="B223" s="13"/>
      <c r="C223" s="13"/>
      <c r="D223" s="13"/>
    </row>
    <row r="224" spans="2:4" ht="15.75" customHeight="1">
      <c r="B224" s="13"/>
      <c r="C224" s="13"/>
      <c r="D224" s="13"/>
    </row>
    <row r="225" spans="2:4" ht="15.75" customHeight="1">
      <c r="B225" s="13"/>
      <c r="C225" s="13"/>
      <c r="D225" s="13"/>
    </row>
    <row r="226" spans="2:4" ht="15.75" customHeight="1">
      <c r="B226" s="13"/>
      <c r="C226" s="13"/>
      <c r="D226" s="13"/>
    </row>
    <row r="227" spans="2:4" ht="15.75" customHeight="1">
      <c r="B227" s="13"/>
      <c r="C227" s="13"/>
      <c r="D227" s="13"/>
    </row>
    <row r="228" spans="2:4" ht="15.75" customHeight="1">
      <c r="B228" s="13"/>
      <c r="C228" s="13"/>
      <c r="D228" s="13"/>
    </row>
    <row r="229" spans="2:4" ht="15.75" customHeight="1">
      <c r="B229" s="13"/>
      <c r="C229" s="13"/>
      <c r="D229" s="13"/>
    </row>
    <row r="230" spans="2:4" ht="15.75" customHeight="1">
      <c r="B230" s="13"/>
      <c r="C230" s="13"/>
      <c r="D230" s="13"/>
    </row>
    <row r="231" spans="2:4" ht="15.75" customHeight="1">
      <c r="B231" s="13"/>
      <c r="C231" s="13"/>
      <c r="D231" s="13"/>
    </row>
    <row r="232" spans="2:4" ht="15.75" customHeight="1">
      <c r="B232" s="13"/>
      <c r="C232" s="13"/>
      <c r="D232" s="13"/>
    </row>
    <row r="233" spans="2:4" ht="15.75" customHeight="1">
      <c r="B233" s="13"/>
      <c r="C233" s="13"/>
      <c r="D233" s="13"/>
    </row>
    <row r="234" spans="2:4" ht="15.75" customHeight="1">
      <c r="B234" s="13"/>
      <c r="C234" s="13"/>
      <c r="D234" s="13"/>
    </row>
    <row r="235" spans="2:4" ht="15.75" customHeight="1">
      <c r="B235" s="13"/>
      <c r="C235" s="13"/>
      <c r="D235" s="13"/>
    </row>
    <row r="236" spans="2:4" ht="15.75" customHeight="1">
      <c r="B236" s="13"/>
      <c r="C236" s="13"/>
      <c r="D236" s="13"/>
    </row>
    <row r="237" spans="2:4" ht="15.75" customHeight="1">
      <c r="B237" s="13"/>
      <c r="C237" s="13"/>
      <c r="D237" s="13"/>
    </row>
    <row r="238" spans="2:4" ht="15.75" customHeight="1">
      <c r="B238" s="13"/>
      <c r="C238" s="13"/>
      <c r="D238" s="13"/>
    </row>
    <row r="239" spans="2:4" ht="15.75" customHeight="1">
      <c r="B239" s="13"/>
      <c r="C239" s="13"/>
      <c r="D239" s="13"/>
    </row>
    <row r="240" spans="2:4" ht="15.75" customHeight="1">
      <c r="B240" s="13"/>
      <c r="C240" s="13"/>
      <c r="D240" s="13"/>
    </row>
    <row r="241" spans="2:4" ht="15.75" customHeight="1">
      <c r="B241" s="13"/>
      <c r="C241" s="13"/>
      <c r="D241" s="13"/>
    </row>
    <row r="242" spans="2:4" ht="15.75" customHeight="1">
      <c r="B242" s="13"/>
      <c r="C242" s="13"/>
      <c r="D242" s="13"/>
    </row>
    <row r="243" spans="2:4" ht="15.75" customHeight="1">
      <c r="B243" s="13"/>
      <c r="C243" s="13"/>
      <c r="D243" s="13"/>
    </row>
    <row r="244" spans="2:4" ht="15.75" customHeight="1">
      <c r="B244" s="13"/>
      <c r="C244" s="13"/>
      <c r="D244" s="13"/>
    </row>
    <row r="245" spans="2:4" ht="15.75" customHeight="1">
      <c r="B245" s="13"/>
      <c r="C245" s="13"/>
      <c r="D245" s="13"/>
    </row>
    <row r="246" spans="2:4" ht="15.75" customHeight="1">
      <c r="B246" s="13"/>
      <c r="C246" s="13"/>
      <c r="D246" s="13"/>
    </row>
    <row r="247" spans="2:4" ht="15.75" customHeight="1">
      <c r="B247" s="13"/>
      <c r="C247" s="13"/>
      <c r="D247" s="13"/>
    </row>
    <row r="248" spans="2:4" ht="15.75" customHeight="1">
      <c r="B248" s="13"/>
      <c r="C248" s="13"/>
      <c r="D248" s="13"/>
    </row>
    <row r="249" spans="2:4" ht="15.75" customHeight="1">
      <c r="B249" s="13"/>
      <c r="C249" s="13"/>
      <c r="D249" s="13"/>
    </row>
    <row r="250" spans="2:4" ht="15.75" customHeight="1">
      <c r="B250" s="13"/>
      <c r="C250" s="13"/>
      <c r="D250" s="13"/>
    </row>
    <row r="251" spans="2:4" ht="15.75" customHeight="1">
      <c r="B251" s="13"/>
      <c r="C251" s="13"/>
      <c r="D251" s="13"/>
    </row>
    <row r="252" spans="2:4" ht="15.75" customHeight="1">
      <c r="B252" s="13"/>
      <c r="C252" s="13"/>
      <c r="D252" s="13"/>
    </row>
    <row r="253" spans="2:4" ht="15.75" customHeight="1">
      <c r="B253" s="13"/>
      <c r="C253" s="13"/>
      <c r="D253" s="13"/>
    </row>
    <row r="254" spans="2:4" ht="15.75" customHeight="1">
      <c r="B254" s="13"/>
      <c r="C254" s="13"/>
      <c r="D254" s="13"/>
    </row>
    <row r="255" spans="2:4" ht="15.75" customHeight="1">
      <c r="B255" s="13"/>
      <c r="C255" s="13"/>
      <c r="D255" s="13"/>
    </row>
    <row r="256" spans="2:4" ht="15.75" customHeight="1">
      <c r="B256" s="13"/>
      <c r="C256" s="13"/>
      <c r="D256" s="13"/>
    </row>
    <row r="257" spans="2:4" ht="15.75" customHeight="1">
      <c r="B257" s="13"/>
      <c r="C257" s="13"/>
      <c r="D257" s="13"/>
    </row>
    <row r="258" spans="2:4" ht="15.75" customHeight="1">
      <c r="B258" s="13"/>
      <c r="C258" s="13"/>
      <c r="D258" s="13"/>
    </row>
    <row r="259" spans="2:4" ht="15.75" customHeight="1">
      <c r="B259" s="13"/>
      <c r="C259" s="13"/>
      <c r="D259" s="13"/>
    </row>
    <row r="260" spans="2:4" ht="15.75" customHeight="1">
      <c r="B260" s="13"/>
      <c r="C260" s="13"/>
      <c r="D260" s="13"/>
    </row>
    <row r="261" spans="2:4" ht="15.75" customHeight="1">
      <c r="B261" s="13"/>
      <c r="C261" s="13"/>
      <c r="D261" s="13"/>
    </row>
    <row r="262" spans="2:4" ht="15.75" customHeight="1">
      <c r="B262" s="13"/>
      <c r="C262" s="13"/>
      <c r="D262" s="13"/>
    </row>
    <row r="263" spans="2:4" ht="15.75" customHeight="1">
      <c r="B263" s="13"/>
      <c r="C263" s="13"/>
      <c r="D263" s="13"/>
    </row>
    <row r="264" spans="2:4" ht="15.75" customHeight="1">
      <c r="B264" s="13"/>
      <c r="C264" s="13"/>
      <c r="D264" s="13"/>
    </row>
    <row r="265" spans="2:4" ht="15.75" customHeight="1">
      <c r="B265" s="13"/>
      <c r="C265" s="13"/>
      <c r="D265" s="13"/>
    </row>
    <row r="266" spans="2:4" ht="15.75" customHeight="1">
      <c r="B266" s="13"/>
      <c r="C266" s="13"/>
      <c r="D266" s="13"/>
    </row>
    <row r="267" spans="2:4" ht="15.75" customHeight="1">
      <c r="B267" s="13"/>
      <c r="C267" s="13"/>
      <c r="D267" s="13"/>
    </row>
    <row r="268" spans="2:4" ht="15.75" customHeight="1">
      <c r="B268" s="13"/>
      <c r="C268" s="13"/>
      <c r="D268" s="13"/>
    </row>
    <row r="269" spans="2:4" ht="15.75" customHeight="1">
      <c r="B269" s="13"/>
      <c r="C269" s="13"/>
      <c r="D269" s="13"/>
    </row>
    <row r="270" spans="2:4" ht="15.75" customHeight="1">
      <c r="B270" s="13"/>
      <c r="C270" s="13"/>
      <c r="D270" s="13"/>
    </row>
    <row r="271" spans="2:4" ht="15.75" customHeight="1">
      <c r="B271" s="13"/>
      <c r="C271" s="13"/>
      <c r="D271" s="13"/>
    </row>
    <row r="272" spans="2:4" ht="15.75" customHeight="1">
      <c r="B272" s="13"/>
      <c r="C272" s="13"/>
      <c r="D272" s="13"/>
    </row>
    <row r="273" spans="2:4" ht="15.75" customHeight="1">
      <c r="B273" s="13"/>
      <c r="C273" s="13"/>
      <c r="D273" s="13"/>
    </row>
    <row r="274" spans="2:4" ht="15.75" customHeight="1">
      <c r="B274" s="13"/>
      <c r="C274" s="13"/>
      <c r="D274" s="13"/>
    </row>
    <row r="275" spans="2:4" ht="15.75" customHeight="1">
      <c r="B275" s="13"/>
      <c r="C275" s="13"/>
      <c r="D275" s="13"/>
    </row>
    <row r="276" spans="2:4" ht="15.75" customHeight="1">
      <c r="B276" s="13"/>
      <c r="C276" s="13"/>
      <c r="D276" s="13"/>
    </row>
    <row r="277" spans="2:4" ht="15.75" customHeight="1">
      <c r="B277" s="13"/>
      <c r="C277" s="13"/>
      <c r="D277" s="13"/>
    </row>
    <row r="278" spans="2:4" ht="15.75" customHeight="1">
      <c r="B278" s="13"/>
      <c r="C278" s="13"/>
      <c r="D278" s="13"/>
    </row>
    <row r="279" spans="2:4" ht="15.75" customHeight="1">
      <c r="B279" s="13"/>
      <c r="C279" s="13"/>
      <c r="D279" s="13"/>
    </row>
    <row r="280" spans="2:4" ht="15.75" customHeight="1">
      <c r="B280" s="13"/>
      <c r="C280" s="13"/>
      <c r="D280" s="13"/>
    </row>
    <row r="281" spans="2:4" ht="15.75" customHeight="1">
      <c r="B281" s="13"/>
      <c r="C281" s="13"/>
      <c r="D281" s="13"/>
    </row>
    <row r="282" spans="2:4" ht="15.75" customHeight="1">
      <c r="B282" s="13"/>
      <c r="C282" s="13"/>
      <c r="D282" s="13"/>
    </row>
    <row r="283" spans="2:4" ht="15.75" customHeight="1">
      <c r="B283" s="13"/>
      <c r="C283" s="13"/>
      <c r="D283" s="13"/>
    </row>
    <row r="284" spans="2:4" ht="15.75" customHeight="1">
      <c r="B284" s="13"/>
      <c r="C284" s="13"/>
      <c r="D284" s="13"/>
    </row>
    <row r="285" spans="2:4" ht="15.75" customHeight="1">
      <c r="B285" s="13"/>
      <c r="C285" s="13"/>
      <c r="D285" s="13"/>
    </row>
    <row r="286" spans="2:4" ht="15.75" customHeight="1">
      <c r="B286" s="13"/>
      <c r="C286" s="13"/>
      <c r="D286" s="13"/>
    </row>
    <row r="287" spans="2:4" ht="15.75" customHeight="1">
      <c r="B287" s="13"/>
      <c r="C287" s="13"/>
      <c r="D287" s="13"/>
    </row>
    <row r="288" spans="2:4" ht="15.75" customHeight="1">
      <c r="B288" s="13"/>
      <c r="C288" s="13"/>
      <c r="D288" s="13"/>
    </row>
    <row r="289" spans="2:4" ht="15.75" customHeight="1">
      <c r="B289" s="13"/>
      <c r="C289" s="13"/>
      <c r="D289" s="13"/>
    </row>
    <row r="290" spans="2:4" ht="15.75" customHeight="1">
      <c r="B290" s="13"/>
      <c r="C290" s="13"/>
      <c r="D290" s="13"/>
    </row>
    <row r="291" spans="2:4" ht="15.75" customHeight="1">
      <c r="B291" s="13"/>
      <c r="C291" s="13"/>
      <c r="D291" s="13"/>
    </row>
    <row r="292" spans="2:4" ht="15.75" customHeight="1">
      <c r="B292" s="13"/>
      <c r="C292" s="13"/>
      <c r="D292" s="13"/>
    </row>
    <row r="293" spans="2:4" ht="15.75" customHeight="1">
      <c r="B293" s="13"/>
      <c r="C293" s="13"/>
      <c r="D293" s="13"/>
    </row>
    <row r="294" spans="2:4" ht="15.75" customHeight="1">
      <c r="B294" s="13"/>
      <c r="C294" s="13"/>
      <c r="D294" s="13"/>
    </row>
    <row r="295" spans="2:4" ht="15.75" customHeight="1">
      <c r="B295" s="13"/>
      <c r="C295" s="13"/>
      <c r="D295" s="13"/>
    </row>
    <row r="296" spans="2:4" ht="15.75" customHeight="1">
      <c r="B296" s="13"/>
      <c r="C296" s="13"/>
      <c r="D296" s="13"/>
    </row>
    <row r="297" spans="2:4" ht="15.75" customHeight="1">
      <c r="B297" s="13"/>
      <c r="C297" s="13"/>
      <c r="D297" s="13"/>
    </row>
    <row r="298" spans="2:4" ht="15.75" customHeight="1">
      <c r="B298" s="13"/>
      <c r="C298" s="13"/>
      <c r="D298" s="13"/>
    </row>
    <row r="299" spans="2:4" ht="15.75" customHeight="1">
      <c r="B299" s="13"/>
      <c r="C299" s="13"/>
      <c r="D299" s="13"/>
    </row>
    <row r="300" spans="2:4" ht="15.75" customHeight="1">
      <c r="B300" s="13"/>
      <c r="C300" s="13"/>
      <c r="D300" s="13"/>
    </row>
    <row r="301" spans="2:4" ht="15.75" customHeight="1">
      <c r="B301" s="13"/>
      <c r="C301" s="13"/>
      <c r="D301" s="13"/>
    </row>
    <row r="302" spans="2:4" ht="15.75" customHeight="1">
      <c r="B302" s="13"/>
      <c r="C302" s="13"/>
      <c r="D302" s="13"/>
    </row>
    <row r="303" spans="2:4" ht="15.75" customHeight="1">
      <c r="B303" s="13"/>
      <c r="C303" s="13"/>
      <c r="D303" s="13"/>
    </row>
    <row r="304" spans="2:4" ht="15.75" customHeight="1">
      <c r="B304" s="13"/>
      <c r="C304" s="13"/>
      <c r="D304" s="13"/>
    </row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zj2gudVwvWB+aShRSt1a9L0Ehf2DhPfovFY8IGKfmv9uItFC20uDuFlw/HuOXrOPnnsjZI5saRnw8D1VF5TaCg==" saltValue="CTJKFg5B9MsXcn9ONt+t/Q==" spinCount="100000" sheet="1" objects="1" scenarios="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D2"/>
    </sheetView>
  </sheetViews>
  <sheetFormatPr baseColWidth="10" defaultColWidth="14.42578125" defaultRowHeight="15" customHeight="1"/>
  <cols>
    <col min="1" max="1" width="7.7109375" customWidth="1"/>
    <col min="2" max="2" width="15.28515625" customWidth="1"/>
    <col min="3" max="3" width="12.5703125" customWidth="1"/>
    <col min="4" max="4" width="37.7109375" customWidth="1"/>
    <col min="5" max="5" width="10" customWidth="1"/>
    <col min="6" max="7" width="8.140625" customWidth="1"/>
    <col min="8" max="9" width="9.140625" customWidth="1"/>
    <col min="10" max="14" width="8.140625" customWidth="1"/>
    <col min="15" max="20" width="10" customWidth="1"/>
  </cols>
  <sheetData>
    <row r="1" spans="1:26">
      <c r="A1" s="60" t="s">
        <v>0</v>
      </c>
      <c r="B1" s="61"/>
      <c r="C1" s="61"/>
      <c r="D1" s="62"/>
      <c r="E1" s="63" t="s">
        <v>3</v>
      </c>
      <c r="F1" s="59" t="s">
        <v>4</v>
      </c>
      <c r="G1" s="56"/>
      <c r="H1" s="57" t="s">
        <v>5</v>
      </c>
      <c r="I1" s="56"/>
      <c r="J1" s="55" t="s">
        <v>6</v>
      </c>
      <c r="K1" s="56"/>
      <c r="L1" s="1" t="s">
        <v>7</v>
      </c>
      <c r="M1" s="58" t="s">
        <v>8</v>
      </c>
      <c r="N1" s="56"/>
    </row>
    <row r="2" spans="1:26">
      <c r="A2" s="65"/>
      <c r="B2" s="65"/>
      <c r="C2" s="65"/>
      <c r="D2" s="66"/>
      <c r="E2" s="64"/>
      <c r="F2" s="59" t="s">
        <v>9</v>
      </c>
      <c r="G2" s="56"/>
      <c r="H2" s="57" t="s">
        <v>10</v>
      </c>
      <c r="I2" s="56"/>
      <c r="J2" s="55" t="s">
        <v>9</v>
      </c>
      <c r="K2" s="56"/>
      <c r="L2" s="1"/>
      <c r="M2" s="58" t="s">
        <v>11</v>
      </c>
      <c r="N2" s="56"/>
    </row>
    <row r="3" spans="1:26">
      <c r="A3" s="4"/>
      <c r="B3" s="4"/>
      <c r="C3" s="4"/>
      <c r="D3" s="9"/>
      <c r="E3" s="5"/>
      <c r="F3" s="6"/>
      <c r="G3" s="6"/>
      <c r="H3" s="8"/>
      <c r="I3" s="8"/>
      <c r="J3" s="10"/>
      <c r="K3" s="10"/>
      <c r="L3" s="1"/>
      <c r="M3" s="11"/>
      <c r="N3" s="11"/>
      <c r="O3" s="2"/>
      <c r="P3" s="2"/>
      <c r="Q3" s="2"/>
      <c r="R3" s="2"/>
      <c r="S3" s="2"/>
      <c r="T3" s="2"/>
    </row>
    <row r="4" spans="1:26">
      <c r="A4" s="12" t="s">
        <v>12</v>
      </c>
      <c r="B4" s="12" t="s">
        <v>13</v>
      </c>
      <c r="C4" s="12" t="s">
        <v>14</v>
      </c>
      <c r="D4" s="12" t="s">
        <v>15</v>
      </c>
      <c r="E4" s="5" t="s">
        <v>16</v>
      </c>
      <c r="F4" s="6" t="s">
        <v>12</v>
      </c>
      <c r="G4" s="6" t="s">
        <v>16</v>
      </c>
      <c r="H4" s="8" t="s">
        <v>12</v>
      </c>
      <c r="I4" s="8" t="s">
        <v>16</v>
      </c>
      <c r="J4" s="10" t="s">
        <v>12</v>
      </c>
      <c r="K4" s="10" t="s">
        <v>16</v>
      </c>
      <c r="L4" s="1" t="s">
        <v>16</v>
      </c>
      <c r="M4" s="11" t="s">
        <v>12</v>
      </c>
      <c r="N4" s="11" t="s">
        <v>16</v>
      </c>
      <c r="O4" s="13"/>
      <c r="P4" s="13"/>
      <c r="Q4" s="13"/>
      <c r="R4" s="13"/>
      <c r="S4" s="13"/>
      <c r="T4" s="13"/>
    </row>
    <row r="5" spans="1:26">
      <c r="A5" s="15">
        <v>1</v>
      </c>
      <c r="B5" s="17" t="s">
        <v>17</v>
      </c>
      <c r="C5" s="17" t="s">
        <v>20</v>
      </c>
      <c r="D5" s="17" t="s">
        <v>19</v>
      </c>
      <c r="E5" s="5">
        <f t="shared" ref="E5:E99" si="0">G5+I5+K5+N5+L5</f>
        <v>1053</v>
      </c>
      <c r="F5" s="19">
        <v>1</v>
      </c>
      <c r="G5" s="19">
        <f>VLOOKUP(F5,Barème!A:D,3,FALSE)</f>
        <v>225</v>
      </c>
      <c r="H5" s="20">
        <v>1</v>
      </c>
      <c r="I5" s="20">
        <f>VLOOKUP(H5,Barème!A:D,4,FALSE)</f>
        <v>300</v>
      </c>
      <c r="J5" s="21">
        <v>1</v>
      </c>
      <c r="K5" s="21">
        <f>VLOOKUP(J5,Barème!A:D,3,FALSE)</f>
        <v>225</v>
      </c>
      <c r="L5" s="22">
        <v>158</v>
      </c>
      <c r="M5" s="23">
        <v>2</v>
      </c>
      <c r="N5" s="23">
        <f>VLOOKUP(M5,Barème!A:D,2,FALSE)</f>
        <v>145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A6" s="15">
        <v>2</v>
      </c>
      <c r="B6" s="17" t="s">
        <v>29</v>
      </c>
      <c r="C6" s="17" t="s">
        <v>30</v>
      </c>
      <c r="D6" s="16" t="s">
        <v>19</v>
      </c>
      <c r="E6" s="5">
        <f t="shared" si="0"/>
        <v>900.5</v>
      </c>
      <c r="F6" s="19">
        <v>3</v>
      </c>
      <c r="G6" s="19">
        <f>VLOOKUP(F6,Barème!A:D,3,FALSE)</f>
        <v>210</v>
      </c>
      <c r="H6" s="20">
        <v>13</v>
      </c>
      <c r="I6" s="20">
        <f>VLOOKUP(H6,Barème!A:D,4,FALSE)</f>
        <v>234</v>
      </c>
      <c r="J6" s="21">
        <v>6</v>
      </c>
      <c r="K6" s="21">
        <f>VLOOKUP(J6,Barème!A:D,3,FALSE)</f>
        <v>196.5</v>
      </c>
      <c r="L6" s="22">
        <v>129</v>
      </c>
      <c r="M6" s="23">
        <v>6</v>
      </c>
      <c r="N6" s="23">
        <f>VLOOKUP(M6,Barème!A:D,2,FALSE)</f>
        <v>131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>
      <c r="A7" s="15">
        <v>3</v>
      </c>
      <c r="B7" s="17" t="s">
        <v>33</v>
      </c>
      <c r="C7" s="17" t="s">
        <v>34</v>
      </c>
      <c r="D7" s="17" t="s">
        <v>36</v>
      </c>
      <c r="E7" s="5">
        <f t="shared" si="0"/>
        <v>897</v>
      </c>
      <c r="F7" s="19">
        <v>10</v>
      </c>
      <c r="G7" s="19">
        <f>VLOOKUP(F7,Barème!A:D,3,FALSE)</f>
        <v>183</v>
      </c>
      <c r="H7" s="20">
        <v>8</v>
      </c>
      <c r="I7" s="20">
        <f>VLOOKUP(H7,Barème!A:D,4,FALSE)</f>
        <v>252</v>
      </c>
      <c r="J7" s="21">
        <v>8</v>
      </c>
      <c r="K7" s="21">
        <f>VLOOKUP(J7,Barème!A:D,3,FALSE)</f>
        <v>189</v>
      </c>
      <c r="L7" s="22">
        <v>136</v>
      </c>
      <c r="M7" s="23">
        <v>4</v>
      </c>
      <c r="N7" s="23">
        <f>VLOOKUP(M7,Barème!A:D,2,FALSE)</f>
        <v>137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A8" s="12">
        <v>4</v>
      </c>
      <c r="B8" s="24" t="s">
        <v>42</v>
      </c>
      <c r="C8" s="24" t="s">
        <v>30</v>
      </c>
      <c r="D8" s="24" t="s">
        <v>23</v>
      </c>
      <c r="E8" s="5">
        <f t="shared" si="0"/>
        <v>873.5</v>
      </c>
      <c r="F8" s="6">
        <v>2</v>
      </c>
      <c r="G8" s="6">
        <f>VLOOKUP(F8,Barème!A:D,3,FALSE)</f>
        <v>217.5</v>
      </c>
      <c r="H8" s="8">
        <v>2</v>
      </c>
      <c r="I8" s="8">
        <f>VLOOKUP(H8,Barème!A:D,4,FALSE)</f>
        <v>290</v>
      </c>
      <c r="J8" s="10">
        <v>5</v>
      </c>
      <c r="K8" s="10">
        <f>VLOOKUP(J8,Barème!A:D,3,FALSE)</f>
        <v>201</v>
      </c>
      <c r="L8" s="1">
        <v>165</v>
      </c>
      <c r="M8" s="11"/>
      <c r="N8" s="11">
        <f>VLOOKUP(M8,Barème!A:D,2,FALSE)</f>
        <v>0</v>
      </c>
    </row>
    <row r="9" spans="1:26">
      <c r="A9" s="12">
        <v>5</v>
      </c>
      <c r="B9" s="24" t="s">
        <v>49</v>
      </c>
      <c r="C9" s="24" t="s">
        <v>50</v>
      </c>
      <c r="D9" s="24" t="s">
        <v>19</v>
      </c>
      <c r="E9" s="5">
        <f t="shared" si="0"/>
        <v>834</v>
      </c>
      <c r="F9" s="6">
        <v>7</v>
      </c>
      <c r="G9" s="6">
        <f>VLOOKUP(F9,Barème!A:D,3,FALSE)</f>
        <v>192</v>
      </c>
      <c r="H9" s="8">
        <v>16</v>
      </c>
      <c r="I9" s="8">
        <f>VLOOKUP(H9,Barème!A:D,4,FALSE)</f>
        <v>228</v>
      </c>
      <c r="J9" s="10">
        <v>9</v>
      </c>
      <c r="K9" s="10">
        <f>VLOOKUP(J9,Barème!A:D,3,FALSE)</f>
        <v>186</v>
      </c>
      <c r="L9" s="1">
        <v>106</v>
      </c>
      <c r="M9" s="11">
        <v>10</v>
      </c>
      <c r="N9" s="11">
        <f>VLOOKUP(M9,Barème!A:D,2,FALSE)</f>
        <v>122</v>
      </c>
    </row>
    <row r="10" spans="1:26">
      <c r="A10" s="12">
        <v>6</v>
      </c>
      <c r="B10" s="24" t="s">
        <v>53</v>
      </c>
      <c r="C10" s="24" t="s">
        <v>55</v>
      </c>
      <c r="D10" s="24" t="s">
        <v>19</v>
      </c>
      <c r="E10" s="5">
        <f t="shared" si="0"/>
        <v>809.5</v>
      </c>
      <c r="F10" s="6">
        <v>5</v>
      </c>
      <c r="G10" s="6">
        <f>VLOOKUP(F10,Barème!A:D,3,FALSE)</f>
        <v>201</v>
      </c>
      <c r="H10" s="8">
        <v>6</v>
      </c>
      <c r="I10" s="8">
        <f>VLOOKUP(H10,Barème!A:D,4,FALSE)</f>
        <v>262</v>
      </c>
      <c r="J10" s="10">
        <v>2</v>
      </c>
      <c r="K10" s="10">
        <f>VLOOKUP(J10,Barème!A:D,3,FALSE)</f>
        <v>217.5</v>
      </c>
      <c r="L10" s="1">
        <v>129</v>
      </c>
      <c r="M10" s="11"/>
      <c r="N10" s="11">
        <f>VLOOKUP(M10,Barème!A:D,2,FALSE)</f>
        <v>0</v>
      </c>
    </row>
    <row r="11" spans="1:26">
      <c r="A11" s="12">
        <v>7</v>
      </c>
      <c r="B11" s="24" t="s">
        <v>62</v>
      </c>
      <c r="C11" s="24" t="s">
        <v>63</v>
      </c>
      <c r="D11" s="24" t="s">
        <v>64</v>
      </c>
      <c r="E11" s="5">
        <f t="shared" si="0"/>
        <v>781</v>
      </c>
      <c r="F11" s="6">
        <v>15</v>
      </c>
      <c r="G11" s="6">
        <f>VLOOKUP(F11,Barème!A:D,3,FALSE)</f>
        <v>172.5</v>
      </c>
      <c r="H11" s="8">
        <v>32</v>
      </c>
      <c r="I11" s="8">
        <f>VLOOKUP(H11,Barème!A:D,4,FALSE)</f>
        <v>196</v>
      </c>
      <c r="J11" s="10">
        <v>13</v>
      </c>
      <c r="K11" s="10">
        <f>VLOOKUP(J11,Barème!A:D,3,FALSE)</f>
        <v>175.5</v>
      </c>
      <c r="L11" s="1">
        <v>111</v>
      </c>
      <c r="M11" s="11">
        <v>8</v>
      </c>
      <c r="N11" s="11">
        <f>VLOOKUP(M11,Barème!A:D,2,FALSE)</f>
        <v>126</v>
      </c>
    </row>
    <row r="12" spans="1:26">
      <c r="A12" s="12">
        <v>8</v>
      </c>
      <c r="B12" s="24" t="s">
        <v>69</v>
      </c>
      <c r="C12" s="24" t="s">
        <v>70</v>
      </c>
      <c r="D12" s="24" t="s">
        <v>39</v>
      </c>
      <c r="E12" s="5">
        <f t="shared" si="0"/>
        <v>718</v>
      </c>
      <c r="F12" s="6">
        <v>12</v>
      </c>
      <c r="G12" s="6">
        <f>VLOOKUP(F12,Barème!A:D,3,FALSE)</f>
        <v>177</v>
      </c>
      <c r="H12" s="8">
        <v>12</v>
      </c>
      <c r="I12" s="8">
        <f>VLOOKUP(H12,Barème!A:D,4,FALSE)</f>
        <v>236</v>
      </c>
      <c r="J12" s="10">
        <v>7</v>
      </c>
      <c r="K12" s="10">
        <f>VLOOKUP(J12,Barème!A:D,3,FALSE)</f>
        <v>192</v>
      </c>
      <c r="L12" s="1">
        <v>113</v>
      </c>
      <c r="M12" s="11"/>
      <c r="N12" s="11">
        <f>VLOOKUP(M12,Barème!A:D,2,FALSE)</f>
        <v>0</v>
      </c>
    </row>
    <row r="13" spans="1:26">
      <c r="A13" s="12">
        <v>9</v>
      </c>
      <c r="B13" s="24" t="s">
        <v>75</v>
      </c>
      <c r="C13" s="24" t="s">
        <v>76</v>
      </c>
      <c r="D13" s="24" t="s">
        <v>48</v>
      </c>
      <c r="E13" s="5">
        <f t="shared" si="0"/>
        <v>679</v>
      </c>
      <c r="F13" s="6">
        <v>4</v>
      </c>
      <c r="G13" s="6">
        <f>VLOOKUP(F13,Barème!A:D,3,FALSE)</f>
        <v>205.5</v>
      </c>
      <c r="H13" s="8">
        <v>5</v>
      </c>
      <c r="I13" s="8">
        <f>VLOOKUP(H13,Barème!A:D,4,FALSE)</f>
        <v>268</v>
      </c>
      <c r="J13" s="10">
        <v>4</v>
      </c>
      <c r="K13" s="10">
        <f>VLOOKUP(J13,Barème!A:D,3,FALSE)</f>
        <v>205.5</v>
      </c>
      <c r="L13" s="1"/>
      <c r="M13" s="11"/>
      <c r="N13" s="11">
        <f>VLOOKUP(M13,Barème!A:D,2,FALSE)</f>
        <v>0</v>
      </c>
    </row>
    <row r="14" spans="1:26">
      <c r="A14" s="12">
        <v>10</v>
      </c>
      <c r="B14" s="27" t="s">
        <v>81</v>
      </c>
      <c r="C14" s="27" t="s">
        <v>84</v>
      </c>
      <c r="D14" s="27" t="s">
        <v>19</v>
      </c>
      <c r="E14" s="5">
        <f t="shared" si="0"/>
        <v>674</v>
      </c>
      <c r="F14" s="6"/>
      <c r="G14" s="6">
        <f>VLOOKUP(F14,Barème!A:D,3,FALSE)</f>
        <v>0</v>
      </c>
      <c r="H14" s="8">
        <v>25</v>
      </c>
      <c r="I14" s="8">
        <f>VLOOKUP(H14,Barème!A:D,4,FALSE)</f>
        <v>210</v>
      </c>
      <c r="J14" s="10">
        <v>3</v>
      </c>
      <c r="K14" s="10">
        <f>VLOOKUP(J14,Barème!A:D,3,FALSE)</f>
        <v>210</v>
      </c>
      <c r="L14" s="1">
        <v>143</v>
      </c>
      <c r="M14" s="11">
        <v>19</v>
      </c>
      <c r="N14" s="11">
        <f>VLOOKUP(M14,Barème!A:D,2,FALSE)</f>
        <v>111</v>
      </c>
    </row>
    <row r="15" spans="1:26">
      <c r="A15" s="12">
        <v>11</v>
      </c>
      <c r="B15" s="24" t="s">
        <v>89</v>
      </c>
      <c r="C15" s="24" t="s">
        <v>91</v>
      </c>
      <c r="D15" s="24" t="s">
        <v>92</v>
      </c>
      <c r="E15" s="5">
        <f t="shared" si="0"/>
        <v>560</v>
      </c>
      <c r="F15" s="6">
        <v>11</v>
      </c>
      <c r="G15" s="6">
        <f>VLOOKUP(F15,Barème!A:D,3,FALSE)</f>
        <v>180</v>
      </c>
      <c r="H15" s="8">
        <v>11</v>
      </c>
      <c r="I15" s="8">
        <f>VLOOKUP(H15,Barème!A:D,4,FALSE)</f>
        <v>240</v>
      </c>
      <c r="J15" s="10"/>
      <c r="K15" s="10">
        <f>VLOOKUP(J15,Barème!A:D,3,FALSE)</f>
        <v>0</v>
      </c>
      <c r="L15" s="1">
        <v>140</v>
      </c>
      <c r="M15" s="11"/>
      <c r="N15" s="11">
        <f>VLOOKUP(M15,Barème!A:D,2,FALSE)</f>
        <v>0</v>
      </c>
    </row>
    <row r="16" spans="1:26" ht="15.75" customHeight="1">
      <c r="A16" s="12">
        <v>12</v>
      </c>
      <c r="B16" s="24" t="s">
        <v>96</v>
      </c>
      <c r="C16" s="24" t="s">
        <v>20</v>
      </c>
      <c r="D16" s="24" t="s">
        <v>99</v>
      </c>
      <c r="E16" s="5">
        <f t="shared" si="0"/>
        <v>513</v>
      </c>
      <c r="F16" s="6">
        <v>9</v>
      </c>
      <c r="G16" s="6">
        <f>VLOOKUP(F16,Barème!A:D,3,FALSE)</f>
        <v>186</v>
      </c>
      <c r="H16" s="8">
        <v>31</v>
      </c>
      <c r="I16" s="8">
        <f>VLOOKUP(H16,Barème!A:D,4,FALSE)</f>
        <v>198</v>
      </c>
      <c r="J16" s="10"/>
      <c r="K16" s="10">
        <f>VLOOKUP(J16,Barème!A:D,3,FALSE)</f>
        <v>0</v>
      </c>
      <c r="L16" s="1">
        <v>129</v>
      </c>
      <c r="M16" s="11"/>
      <c r="N16" s="11">
        <f>VLOOKUP(M16,Barème!A:D,2,FALSE)</f>
        <v>0</v>
      </c>
    </row>
    <row r="17" spans="1:14">
      <c r="A17" s="12">
        <v>13</v>
      </c>
      <c r="B17" s="24" t="s">
        <v>106</v>
      </c>
      <c r="C17" s="24" t="s">
        <v>107</v>
      </c>
      <c r="D17" s="24" t="s">
        <v>28</v>
      </c>
      <c r="E17" s="5">
        <f t="shared" si="0"/>
        <v>498.5</v>
      </c>
      <c r="F17" s="6">
        <v>6</v>
      </c>
      <c r="G17" s="6">
        <f>VLOOKUP(F17,Barème!A:D,3,FALSE)</f>
        <v>196.5</v>
      </c>
      <c r="H17" s="8">
        <v>28</v>
      </c>
      <c r="I17" s="8">
        <f>VLOOKUP(H17,Barème!A:D,4,FALSE)</f>
        <v>204</v>
      </c>
      <c r="J17" s="10"/>
      <c r="K17" s="10">
        <f>VLOOKUP(J17,Barème!A:D,3,FALSE)</f>
        <v>0</v>
      </c>
      <c r="L17" s="1">
        <v>98</v>
      </c>
      <c r="M17" s="11"/>
      <c r="N17" s="11">
        <f>VLOOKUP(M17,Barème!A:D,2,FALSE)</f>
        <v>0</v>
      </c>
    </row>
    <row r="18" spans="1:14">
      <c r="A18" s="12">
        <v>14</v>
      </c>
      <c r="B18" s="24" t="s">
        <v>110</v>
      </c>
      <c r="C18" s="24" t="s">
        <v>111</v>
      </c>
      <c r="D18" s="24" t="s">
        <v>28</v>
      </c>
      <c r="E18" s="5">
        <f t="shared" si="0"/>
        <v>487</v>
      </c>
      <c r="F18" s="6">
        <v>8</v>
      </c>
      <c r="G18" s="6">
        <f>VLOOKUP(F18,Barème!A:D,3,FALSE)</f>
        <v>189</v>
      </c>
      <c r="H18" s="8">
        <v>26</v>
      </c>
      <c r="I18" s="8">
        <f>VLOOKUP(H18,Barème!A:D,4,FALSE)</f>
        <v>208</v>
      </c>
      <c r="J18" s="10"/>
      <c r="K18" s="10">
        <f>VLOOKUP(J18,Barème!A:D,3,FALSE)</f>
        <v>0</v>
      </c>
      <c r="L18" s="1">
        <v>90</v>
      </c>
      <c r="M18" s="11"/>
      <c r="N18" s="11">
        <f>VLOOKUP(M18,Barème!A:D,2,FALSE)</f>
        <v>0</v>
      </c>
    </row>
    <row r="19" spans="1:14">
      <c r="A19" s="12">
        <v>15</v>
      </c>
      <c r="B19" s="24" t="s">
        <v>115</v>
      </c>
      <c r="C19" s="24" t="s">
        <v>116</v>
      </c>
      <c r="D19" s="24" t="s">
        <v>92</v>
      </c>
      <c r="E19" s="5">
        <f t="shared" si="0"/>
        <v>483.5</v>
      </c>
      <c r="F19" s="6">
        <v>13</v>
      </c>
      <c r="G19" s="6">
        <f>VLOOKUP(F19,Barème!A:D,3,FALSE)</f>
        <v>175.5</v>
      </c>
      <c r="H19" s="8">
        <v>20</v>
      </c>
      <c r="I19" s="8">
        <f>VLOOKUP(H19,Barème!A:D,4,FALSE)</f>
        <v>220</v>
      </c>
      <c r="J19" s="10"/>
      <c r="K19" s="10">
        <f>VLOOKUP(J19,Barème!A:D,3,FALSE)</f>
        <v>0</v>
      </c>
      <c r="L19" s="1">
        <v>88</v>
      </c>
      <c r="M19" s="11"/>
      <c r="N19" s="11">
        <f>VLOOKUP(M19,Barème!A:D,2,FALSE)</f>
        <v>0</v>
      </c>
    </row>
    <row r="20" spans="1:14">
      <c r="A20" s="12">
        <v>16</v>
      </c>
      <c r="B20" s="24" t="s">
        <v>121</v>
      </c>
      <c r="C20" s="24" t="s">
        <v>122</v>
      </c>
      <c r="D20" s="24" t="s">
        <v>92</v>
      </c>
      <c r="E20" s="5">
        <f t="shared" si="0"/>
        <v>475</v>
      </c>
      <c r="F20" s="6">
        <v>16</v>
      </c>
      <c r="G20" s="6">
        <f>VLOOKUP(F20,Barème!A:D,3,FALSE)</f>
        <v>171</v>
      </c>
      <c r="H20" s="8">
        <v>23</v>
      </c>
      <c r="I20" s="8">
        <f>VLOOKUP(H20,Barème!A:D,4,FALSE)</f>
        <v>214</v>
      </c>
      <c r="J20" s="10"/>
      <c r="K20" s="10">
        <f>VLOOKUP(J20,Barème!A:D,3,FALSE)</f>
        <v>0</v>
      </c>
      <c r="L20" s="1">
        <v>90</v>
      </c>
      <c r="M20" s="11"/>
      <c r="N20" s="11">
        <f>VLOOKUP(M20,Barème!A:D,2,FALSE)</f>
        <v>0</v>
      </c>
    </row>
    <row r="21" spans="1:14" ht="15.75" customHeight="1">
      <c r="A21" s="12">
        <v>17</v>
      </c>
      <c r="B21" s="24" t="s">
        <v>130</v>
      </c>
      <c r="C21" s="24" t="s">
        <v>131</v>
      </c>
      <c r="D21" s="24" t="s">
        <v>19</v>
      </c>
      <c r="E21" s="5">
        <f t="shared" si="0"/>
        <v>428</v>
      </c>
      <c r="F21" s="6"/>
      <c r="G21" s="6">
        <f>VLOOKUP(F21,Barème!A:D,3,FALSE)</f>
        <v>0</v>
      </c>
      <c r="H21" s="8"/>
      <c r="I21" s="8">
        <f>VLOOKUP(H21,Barème!A:D,4,FALSE)</f>
        <v>0</v>
      </c>
      <c r="J21" s="10">
        <v>10</v>
      </c>
      <c r="K21" s="10">
        <f>VLOOKUP(J21,Barème!A:D,3,FALSE)</f>
        <v>183</v>
      </c>
      <c r="L21" s="1">
        <v>117</v>
      </c>
      <c r="M21" s="11">
        <v>7</v>
      </c>
      <c r="N21" s="11">
        <f>VLOOKUP(M21,Barème!A:D,2,FALSE)</f>
        <v>128</v>
      </c>
    </row>
    <row r="22" spans="1:14" ht="15.75" customHeight="1">
      <c r="A22" s="12">
        <v>18</v>
      </c>
      <c r="B22" s="24" t="s">
        <v>139</v>
      </c>
      <c r="C22" s="24" t="s">
        <v>140</v>
      </c>
      <c r="D22" s="24" t="s">
        <v>141</v>
      </c>
      <c r="E22" s="5">
        <f t="shared" si="0"/>
        <v>421</v>
      </c>
      <c r="F22" s="6">
        <v>20</v>
      </c>
      <c r="G22" s="6">
        <f>VLOOKUP(F22,Barème!A:D,3,FALSE)</f>
        <v>165</v>
      </c>
      <c r="H22" s="8"/>
      <c r="I22" s="8">
        <f>VLOOKUP(H22,Barème!A:D,4,FALSE)</f>
        <v>0</v>
      </c>
      <c r="J22" s="10">
        <v>14</v>
      </c>
      <c r="K22" s="10">
        <f>VLOOKUP(J22,Barème!A:D,3,FALSE)</f>
        <v>174</v>
      </c>
      <c r="L22" s="1">
        <v>82</v>
      </c>
      <c r="M22" s="11"/>
      <c r="N22" s="11">
        <f>VLOOKUP(M22,Barème!A:D,2,FALSE)</f>
        <v>0</v>
      </c>
    </row>
    <row r="23" spans="1:14" ht="15.75" customHeight="1">
      <c r="A23" s="12">
        <v>19</v>
      </c>
      <c r="B23" s="24" t="s">
        <v>145</v>
      </c>
      <c r="C23" s="24" t="s">
        <v>146</v>
      </c>
      <c r="D23" s="24" t="s">
        <v>64</v>
      </c>
      <c r="E23" s="5">
        <f t="shared" si="0"/>
        <v>411</v>
      </c>
      <c r="F23" s="6">
        <v>21</v>
      </c>
      <c r="G23" s="6">
        <f>VLOOKUP(F23,Barème!A:D,3,FALSE)</f>
        <v>163.5</v>
      </c>
      <c r="H23" s="8"/>
      <c r="I23" s="8">
        <f>VLOOKUP(H23,Barème!A:D,4,FALSE)</f>
        <v>0</v>
      </c>
      <c r="J23" s="10">
        <v>15</v>
      </c>
      <c r="K23" s="10">
        <f>VLOOKUP(J23,Barème!A:D,3,FALSE)</f>
        <v>172.5</v>
      </c>
      <c r="L23" s="1">
        <v>75</v>
      </c>
      <c r="M23" s="11"/>
      <c r="N23" s="11">
        <f>VLOOKUP(M23,Barème!A:D,2,FALSE)</f>
        <v>0</v>
      </c>
    </row>
    <row r="24" spans="1:14" ht="15.75" customHeight="1">
      <c r="A24" s="12">
        <v>20</v>
      </c>
      <c r="B24" s="27" t="s">
        <v>153</v>
      </c>
      <c r="C24" s="27" t="s">
        <v>154</v>
      </c>
      <c r="D24" s="27" t="s">
        <v>144</v>
      </c>
      <c r="E24" s="5">
        <f t="shared" si="0"/>
        <v>398</v>
      </c>
      <c r="F24" s="6"/>
      <c r="G24" s="6">
        <f>VLOOKUP(F24,Barème!A:D,3,FALSE)</f>
        <v>0</v>
      </c>
      <c r="H24" s="8">
        <v>4</v>
      </c>
      <c r="I24" s="8">
        <f>VLOOKUP(H24,Barème!A:D,4,FALSE)</f>
        <v>274</v>
      </c>
      <c r="J24" s="10"/>
      <c r="K24" s="10">
        <f>VLOOKUP(J24,Barème!A:D,3,FALSE)</f>
        <v>0</v>
      </c>
      <c r="L24" s="1">
        <v>124</v>
      </c>
      <c r="M24" s="11"/>
      <c r="N24" s="11">
        <f>VLOOKUP(M24,Barème!A:D,2,FALSE)</f>
        <v>0</v>
      </c>
    </row>
    <row r="25" spans="1:14" ht="15.75" customHeight="1">
      <c r="A25" s="12">
        <v>21</v>
      </c>
      <c r="B25" s="27" t="s">
        <v>164</v>
      </c>
      <c r="C25" s="27" t="s">
        <v>166</v>
      </c>
      <c r="D25" s="27" t="s">
        <v>144</v>
      </c>
      <c r="E25" s="5">
        <f t="shared" si="0"/>
        <v>380</v>
      </c>
      <c r="F25" s="6"/>
      <c r="G25" s="6">
        <f>VLOOKUP(F25,Barème!A:D,3,FALSE)</f>
        <v>0</v>
      </c>
      <c r="H25" s="8">
        <v>7</v>
      </c>
      <c r="I25" s="8">
        <f>VLOOKUP(H25,Barème!A:D,4,FALSE)</f>
        <v>256</v>
      </c>
      <c r="J25" s="10"/>
      <c r="K25" s="10">
        <f>VLOOKUP(J25,Barème!A:D,3,FALSE)</f>
        <v>0</v>
      </c>
      <c r="L25" s="1">
        <v>124</v>
      </c>
      <c r="M25" s="11"/>
      <c r="N25" s="11">
        <f>VLOOKUP(M25,Barème!A:D,2,FALSE)</f>
        <v>0</v>
      </c>
    </row>
    <row r="26" spans="1:14" ht="15.75" customHeight="1">
      <c r="A26" s="12">
        <v>22</v>
      </c>
      <c r="B26" s="27" t="s">
        <v>173</v>
      </c>
      <c r="C26" s="27" t="s">
        <v>174</v>
      </c>
      <c r="D26" s="27" t="s">
        <v>90</v>
      </c>
      <c r="E26" s="5">
        <f t="shared" si="0"/>
        <v>329</v>
      </c>
      <c r="F26" s="6"/>
      <c r="G26" s="6">
        <f>VLOOKUP(F26,Barème!A:D,3,FALSE)</f>
        <v>0</v>
      </c>
      <c r="H26" s="8">
        <v>22</v>
      </c>
      <c r="I26" s="8">
        <f>VLOOKUP(H26,Barème!A:D,4,FALSE)</f>
        <v>216</v>
      </c>
      <c r="J26" s="10"/>
      <c r="K26" s="10">
        <f>VLOOKUP(J26,Barème!A:D,3,FALSE)</f>
        <v>0</v>
      </c>
      <c r="L26" s="1">
        <v>113</v>
      </c>
      <c r="M26" s="11"/>
      <c r="N26" s="11">
        <f>VLOOKUP(M26,Barème!A:D,2,FALSE)</f>
        <v>0</v>
      </c>
    </row>
    <row r="27" spans="1:14" ht="15.75" customHeight="1">
      <c r="A27" s="12">
        <v>23</v>
      </c>
      <c r="B27" s="24" t="s">
        <v>181</v>
      </c>
      <c r="C27" s="24" t="s">
        <v>107</v>
      </c>
      <c r="D27" s="24" t="s">
        <v>129</v>
      </c>
      <c r="E27" s="5">
        <f t="shared" si="0"/>
        <v>313.5</v>
      </c>
      <c r="F27" s="6">
        <v>23</v>
      </c>
      <c r="G27" s="6">
        <f>VLOOKUP(F27,Barème!A:D,3,FALSE)</f>
        <v>160.5</v>
      </c>
      <c r="H27" s="8"/>
      <c r="I27" s="8">
        <f>VLOOKUP(H27,Barème!A:D,4,FALSE)</f>
        <v>0</v>
      </c>
      <c r="J27" s="10"/>
      <c r="K27" s="10">
        <f>VLOOKUP(J27,Barème!A:D,3,FALSE)</f>
        <v>0</v>
      </c>
      <c r="L27" s="1">
        <v>48</v>
      </c>
      <c r="M27" s="11">
        <v>25</v>
      </c>
      <c r="N27" s="11">
        <f>VLOOKUP(M27,Barème!A:D,2,FALSE)</f>
        <v>105</v>
      </c>
    </row>
    <row r="28" spans="1:14" ht="15.75" customHeight="1">
      <c r="A28" s="12">
        <v>24</v>
      </c>
      <c r="B28" s="24" t="s">
        <v>187</v>
      </c>
      <c r="C28" s="24" t="s">
        <v>189</v>
      </c>
      <c r="D28" s="24" t="s">
        <v>45</v>
      </c>
      <c r="E28" s="5">
        <f t="shared" si="0"/>
        <v>292</v>
      </c>
      <c r="F28" s="6"/>
      <c r="G28" s="6">
        <f>VLOOKUP(F28,Barème!A:D,3,FALSE)</f>
        <v>0</v>
      </c>
      <c r="H28" s="8"/>
      <c r="I28" s="8">
        <f>VLOOKUP(H28,Barème!A:D,4,FALSE)</f>
        <v>0</v>
      </c>
      <c r="J28" s="10">
        <v>12</v>
      </c>
      <c r="K28" s="10">
        <f>VLOOKUP(J28,Barème!A:D,3,FALSE)</f>
        <v>177</v>
      </c>
      <c r="L28" s="1">
        <v>115</v>
      </c>
      <c r="M28" s="11"/>
      <c r="N28" s="11">
        <f>VLOOKUP(M28,Barème!A:D,2,FALSE)</f>
        <v>0</v>
      </c>
    </row>
    <row r="29" spans="1:14" ht="15.75" customHeight="1">
      <c r="A29" s="12">
        <v>25</v>
      </c>
      <c r="B29" s="24" t="s">
        <v>192</v>
      </c>
      <c r="C29" s="24" t="s">
        <v>194</v>
      </c>
      <c r="D29" s="24" t="s">
        <v>45</v>
      </c>
      <c r="E29" s="5">
        <f t="shared" si="0"/>
        <v>289</v>
      </c>
      <c r="F29" s="6"/>
      <c r="G29" s="6">
        <f>VLOOKUP(F29,Barème!A:D,3,FALSE)</f>
        <v>0</v>
      </c>
      <c r="H29" s="8"/>
      <c r="I29" s="8">
        <f>VLOOKUP(H29,Barème!A:D,4,FALSE)</f>
        <v>0</v>
      </c>
      <c r="J29" s="10">
        <v>11</v>
      </c>
      <c r="K29" s="10">
        <f>VLOOKUP(J29,Barème!A:D,3,FALSE)</f>
        <v>180</v>
      </c>
      <c r="L29" s="1">
        <v>109</v>
      </c>
      <c r="M29" s="11"/>
      <c r="N29" s="11">
        <f>VLOOKUP(M29,Barème!A:D,2,FALSE)</f>
        <v>0</v>
      </c>
    </row>
    <row r="30" spans="1:14" ht="15.75" customHeight="1">
      <c r="A30" s="12">
        <v>26</v>
      </c>
      <c r="B30" s="27" t="s">
        <v>203</v>
      </c>
      <c r="C30" s="27" t="s">
        <v>204</v>
      </c>
      <c r="D30" s="27" t="s">
        <v>169</v>
      </c>
      <c r="E30" s="5">
        <f t="shared" si="0"/>
        <v>286.5</v>
      </c>
      <c r="F30" s="6" t="s">
        <v>205</v>
      </c>
      <c r="G30" s="6">
        <f>VLOOKUP(F30,Barème!A:D,3,FALSE)</f>
        <v>1.5</v>
      </c>
      <c r="H30" s="8">
        <v>37</v>
      </c>
      <c r="I30" s="8">
        <f>VLOOKUP(H30,Barème!A:D,4,FALSE)</f>
        <v>186</v>
      </c>
      <c r="J30" s="10"/>
      <c r="K30" s="10">
        <f>VLOOKUP(J30,Barème!A:D,3,FALSE)</f>
        <v>0</v>
      </c>
      <c r="L30" s="1">
        <v>99</v>
      </c>
      <c r="M30" s="11"/>
      <c r="N30" s="11">
        <f>VLOOKUP(M30,Barème!A:D,2,FALSE)</f>
        <v>0</v>
      </c>
    </row>
    <row r="31" spans="1:14" ht="15.75" customHeight="1">
      <c r="A31" s="12">
        <v>27</v>
      </c>
      <c r="B31" s="24" t="s">
        <v>210</v>
      </c>
      <c r="C31" s="24" t="s">
        <v>63</v>
      </c>
      <c r="D31" s="24" t="s">
        <v>141</v>
      </c>
      <c r="E31" s="5">
        <f t="shared" si="0"/>
        <v>260</v>
      </c>
      <c r="F31" s="6">
        <v>18</v>
      </c>
      <c r="G31" s="6">
        <f>VLOOKUP(F31,Barème!A:D,3,FALSE)</f>
        <v>168</v>
      </c>
      <c r="H31" s="8"/>
      <c r="I31" s="8">
        <f>VLOOKUP(H31,Barème!A:D,4,FALSE)</f>
        <v>0</v>
      </c>
      <c r="J31" s="10"/>
      <c r="K31" s="10">
        <f>VLOOKUP(J31,Barème!A:D,3,FALSE)</f>
        <v>0</v>
      </c>
      <c r="L31" s="1">
        <v>92</v>
      </c>
      <c r="M31" s="11"/>
      <c r="N31" s="11">
        <f>VLOOKUP(M31,Barème!A:D,2,FALSE)</f>
        <v>0</v>
      </c>
    </row>
    <row r="32" spans="1:14" ht="15.75" customHeight="1">
      <c r="A32" s="12">
        <v>28</v>
      </c>
      <c r="B32" s="24" t="s">
        <v>214</v>
      </c>
      <c r="C32" s="24" t="s">
        <v>216</v>
      </c>
      <c r="D32" s="24" t="s">
        <v>23</v>
      </c>
      <c r="E32" s="5">
        <f t="shared" si="0"/>
        <v>255</v>
      </c>
      <c r="F32" s="6">
        <v>14</v>
      </c>
      <c r="G32" s="6">
        <f>VLOOKUP(F32,Barème!A:D,3,FALSE)</f>
        <v>174</v>
      </c>
      <c r="H32" s="8"/>
      <c r="I32" s="8">
        <f>VLOOKUP(H32,Barème!A:D,4,FALSE)</f>
        <v>0</v>
      </c>
      <c r="J32" s="10"/>
      <c r="K32" s="10">
        <f>VLOOKUP(J32,Barème!A:D,3,FALSE)</f>
        <v>0</v>
      </c>
      <c r="L32" s="1">
        <v>81</v>
      </c>
      <c r="M32" s="11"/>
      <c r="N32" s="11">
        <f>VLOOKUP(M32,Barème!A:D,2,FALSE)</f>
        <v>0</v>
      </c>
    </row>
    <row r="33" spans="1:14" ht="15.75" customHeight="1">
      <c r="A33" s="12">
        <v>29</v>
      </c>
      <c r="B33" s="24" t="s">
        <v>220</v>
      </c>
      <c r="C33" s="24" t="s">
        <v>221</v>
      </c>
      <c r="D33" s="24" t="s">
        <v>57</v>
      </c>
      <c r="E33" s="5">
        <f t="shared" si="0"/>
        <v>214</v>
      </c>
      <c r="F33" s="6">
        <v>22</v>
      </c>
      <c r="G33" s="6">
        <f>VLOOKUP(F33,Barème!A:D,3,FALSE)</f>
        <v>162</v>
      </c>
      <c r="H33" s="8"/>
      <c r="I33" s="8">
        <f>VLOOKUP(H33,Barème!A:D,4,FALSE)</f>
        <v>0</v>
      </c>
      <c r="J33" s="10"/>
      <c r="K33" s="10">
        <f>VLOOKUP(J33,Barème!A:D,3,FALSE)</f>
        <v>0</v>
      </c>
      <c r="L33" s="1">
        <v>52</v>
      </c>
      <c r="M33" s="11"/>
      <c r="N33" s="11">
        <f>VLOOKUP(M33,Barème!A:D,2,FALSE)</f>
        <v>0</v>
      </c>
    </row>
    <row r="34" spans="1:14" ht="15.75" customHeight="1">
      <c r="A34" s="12">
        <v>30</v>
      </c>
      <c r="B34" s="24" t="s">
        <v>225</v>
      </c>
      <c r="C34" s="24" t="s">
        <v>226</v>
      </c>
      <c r="D34" s="24" t="s">
        <v>227</v>
      </c>
      <c r="E34" s="5">
        <f t="shared" si="0"/>
        <v>184</v>
      </c>
      <c r="F34" s="6"/>
      <c r="G34" s="6">
        <f>VLOOKUP(F34,Barème!A:D,3,FALSE)</f>
        <v>0</v>
      </c>
      <c r="H34" s="8"/>
      <c r="I34" s="8">
        <f>VLOOKUP(H34,Barème!A:D,4,FALSE)</f>
        <v>0</v>
      </c>
      <c r="J34" s="10"/>
      <c r="K34" s="10">
        <f>VLOOKUP(J34,Barème!A:D,3,FALSE)</f>
        <v>0</v>
      </c>
      <c r="L34" s="33" t="s">
        <v>233</v>
      </c>
      <c r="M34" s="11">
        <v>14</v>
      </c>
      <c r="N34" s="11">
        <f>VLOOKUP(M34,Barème!A:D,2,FALSE)</f>
        <v>116</v>
      </c>
    </row>
    <row r="35" spans="1:14" ht="15.75" customHeight="1">
      <c r="A35" s="12">
        <v>31</v>
      </c>
      <c r="B35" s="24" t="s">
        <v>234</v>
      </c>
      <c r="C35" s="24" t="s">
        <v>235</v>
      </c>
      <c r="D35" s="24" t="s">
        <v>237</v>
      </c>
      <c r="E35" s="5">
        <f t="shared" si="0"/>
        <v>175</v>
      </c>
      <c r="F35" s="6"/>
      <c r="G35" s="6">
        <f>VLOOKUP(F35,Barème!A:D,3,FALSE)</f>
        <v>0</v>
      </c>
      <c r="H35" s="8"/>
      <c r="I35" s="8">
        <f>VLOOKUP(H35,Barème!A:D,4,FALSE)</f>
        <v>0</v>
      </c>
      <c r="J35" s="10"/>
      <c r="K35" s="10">
        <f>VLOOKUP(J35,Barème!A:D,3,FALSE)</f>
        <v>0</v>
      </c>
      <c r="L35" s="33" t="s">
        <v>233</v>
      </c>
      <c r="M35" s="11">
        <v>23</v>
      </c>
      <c r="N35" s="11">
        <f>VLOOKUP(M35,Barème!A:D,2,FALSE)</f>
        <v>107</v>
      </c>
    </row>
    <row r="36" spans="1:14" ht="15.75" customHeight="1">
      <c r="A36" s="12">
        <v>32</v>
      </c>
      <c r="B36" s="24" t="s">
        <v>246</v>
      </c>
      <c r="C36" s="24" t="s">
        <v>247</v>
      </c>
      <c r="D36" s="24" t="s">
        <v>57</v>
      </c>
      <c r="E36" s="5">
        <f t="shared" si="0"/>
        <v>169.5</v>
      </c>
      <c r="F36" s="6">
        <v>17</v>
      </c>
      <c r="G36" s="6">
        <f>VLOOKUP(F36,Barème!A:D,3,FALSE)</f>
        <v>169.5</v>
      </c>
      <c r="H36" s="8"/>
      <c r="I36" s="8">
        <f>VLOOKUP(H36,Barème!A:D,4,FALSE)</f>
        <v>0</v>
      </c>
      <c r="J36" s="10"/>
      <c r="K36" s="10">
        <f>VLOOKUP(J36,Barème!A:D,3,FALSE)</f>
        <v>0</v>
      </c>
      <c r="L36" s="1"/>
      <c r="M36" s="11"/>
      <c r="N36" s="11">
        <f>VLOOKUP(M36,Barème!A:D,2,FALSE)</f>
        <v>0</v>
      </c>
    </row>
    <row r="37" spans="1:14" ht="15.75" customHeight="1">
      <c r="A37" s="12">
        <v>33</v>
      </c>
      <c r="B37" s="24" t="s">
        <v>253</v>
      </c>
      <c r="C37" s="24" t="s">
        <v>254</v>
      </c>
      <c r="D37" s="24" t="s">
        <v>23</v>
      </c>
      <c r="E37" s="5">
        <f t="shared" si="0"/>
        <v>166.5</v>
      </c>
      <c r="F37" s="6">
        <v>19</v>
      </c>
      <c r="G37" s="6">
        <f>VLOOKUP(F37,Barème!A:D,3,FALSE)</f>
        <v>166.5</v>
      </c>
      <c r="H37" s="8"/>
      <c r="I37" s="8">
        <f>VLOOKUP(H37,Barème!A:D,4,FALSE)</f>
        <v>0</v>
      </c>
      <c r="J37" s="10"/>
      <c r="K37" s="10">
        <f>VLOOKUP(J37,Barème!A:D,3,FALSE)</f>
        <v>0</v>
      </c>
      <c r="L37" s="1"/>
      <c r="M37" s="11"/>
      <c r="N37" s="11">
        <f>VLOOKUP(M37,Barème!A:D,2,FALSE)</f>
        <v>0</v>
      </c>
    </row>
    <row r="38" spans="1:14" ht="15.75" customHeight="1">
      <c r="A38" s="12">
        <v>34</v>
      </c>
      <c r="B38" s="31" t="s">
        <v>181</v>
      </c>
      <c r="C38" s="31" t="s">
        <v>261</v>
      </c>
      <c r="D38" s="31" t="s">
        <v>129</v>
      </c>
      <c r="E38" s="34">
        <f t="shared" si="0"/>
        <v>138.5</v>
      </c>
      <c r="F38" s="35" t="s">
        <v>205</v>
      </c>
      <c r="G38" s="35">
        <f>VLOOKUP(F38,Barème!A:D,3,FALSE)</f>
        <v>1.5</v>
      </c>
      <c r="H38" s="36"/>
      <c r="I38" s="36">
        <f>VLOOKUP(H38,Barème!A:D,4,FALSE)</f>
        <v>0</v>
      </c>
      <c r="J38" s="37"/>
      <c r="K38" s="37">
        <f>VLOOKUP(J38,Barème!A:D,3,FALSE)</f>
        <v>0</v>
      </c>
      <c r="L38" s="38">
        <v>34</v>
      </c>
      <c r="M38" s="39">
        <v>27</v>
      </c>
      <c r="N38" s="39">
        <f>VLOOKUP(M38,Barème!A:D,2,FALSE)</f>
        <v>103</v>
      </c>
    </row>
    <row r="39" spans="1:14" ht="15.75" customHeight="1">
      <c r="A39" s="12">
        <v>35</v>
      </c>
      <c r="B39" s="24" t="s">
        <v>268</v>
      </c>
      <c r="C39" s="24" t="s">
        <v>269</v>
      </c>
      <c r="D39" s="24" t="s">
        <v>232</v>
      </c>
      <c r="E39" s="5">
        <f t="shared" si="0"/>
        <v>126</v>
      </c>
      <c r="F39" s="6"/>
      <c r="G39" s="6">
        <f>VLOOKUP(F39,Barème!A:D,3,FALSE)</f>
        <v>0</v>
      </c>
      <c r="H39" s="8"/>
      <c r="I39" s="8">
        <f>VLOOKUP(H39,Barème!A:D,4,FALSE)</f>
        <v>0</v>
      </c>
      <c r="J39" s="10"/>
      <c r="K39" s="10">
        <f>VLOOKUP(J39,Barème!A:D,3,FALSE)</f>
        <v>0</v>
      </c>
      <c r="L39" s="33" t="s">
        <v>274</v>
      </c>
      <c r="M39" s="11"/>
      <c r="N39" s="11">
        <f>VLOOKUP(M39,Barème!A:D,2,FALSE)</f>
        <v>0</v>
      </c>
    </row>
    <row r="40" spans="1:14" ht="15.75" customHeight="1">
      <c r="A40" s="12">
        <v>36</v>
      </c>
      <c r="B40" s="24" t="s">
        <v>278</v>
      </c>
      <c r="C40" s="24" t="s">
        <v>279</v>
      </c>
      <c r="D40" s="24" t="s">
        <v>239</v>
      </c>
      <c r="E40" s="5">
        <f t="shared" si="0"/>
        <v>123</v>
      </c>
      <c r="F40" s="6"/>
      <c r="G40" s="6">
        <f>VLOOKUP(F40,Barème!A:D,3,FALSE)</f>
        <v>0</v>
      </c>
      <c r="H40" s="8"/>
      <c r="I40" s="8">
        <f>VLOOKUP(H40,Barème!A:D,4,FALSE)</f>
        <v>0</v>
      </c>
      <c r="J40" s="10"/>
      <c r="K40" s="10">
        <f>VLOOKUP(J40,Barème!A:D,3,FALSE)</f>
        <v>0</v>
      </c>
      <c r="L40" s="33" t="s">
        <v>271</v>
      </c>
      <c r="M40" s="11"/>
      <c r="N40" s="11">
        <f>VLOOKUP(M40,Barème!A:D,2,FALSE)</f>
        <v>0</v>
      </c>
    </row>
    <row r="41" spans="1:14" ht="15.75" customHeight="1">
      <c r="A41" s="12">
        <v>37</v>
      </c>
      <c r="B41" s="24" t="s">
        <v>287</v>
      </c>
      <c r="C41" s="24" t="s">
        <v>288</v>
      </c>
      <c r="D41" s="24" t="s">
        <v>239</v>
      </c>
      <c r="E41" s="5">
        <f t="shared" si="0"/>
        <v>121</v>
      </c>
      <c r="F41" s="6"/>
      <c r="G41" s="6">
        <f>VLOOKUP(F41,Barème!A:D,3,FALSE)</f>
        <v>0</v>
      </c>
      <c r="H41" s="8"/>
      <c r="I41" s="8">
        <f>VLOOKUP(H41,Barème!A:D,4,FALSE)</f>
        <v>0</v>
      </c>
      <c r="J41" s="10"/>
      <c r="K41" s="10">
        <f>VLOOKUP(J41,Barème!A:D,3,FALSE)</f>
        <v>0</v>
      </c>
      <c r="L41" s="33" t="s">
        <v>294</v>
      </c>
      <c r="M41" s="11"/>
      <c r="N41" s="11">
        <f>VLOOKUP(M41,Barème!A:D,2,FALSE)</f>
        <v>0</v>
      </c>
    </row>
    <row r="42" spans="1:14" ht="15.75" customHeight="1">
      <c r="A42" s="12">
        <v>38</v>
      </c>
      <c r="B42" s="24" t="s">
        <v>295</v>
      </c>
      <c r="C42" s="24" t="s">
        <v>91</v>
      </c>
      <c r="D42" s="24" t="s">
        <v>296</v>
      </c>
      <c r="E42" s="5">
        <f t="shared" si="0"/>
        <v>113</v>
      </c>
      <c r="F42" s="6"/>
      <c r="G42" s="6">
        <f>VLOOKUP(F42,Barème!A:D,3,FALSE)</f>
        <v>0</v>
      </c>
      <c r="H42" s="8"/>
      <c r="I42" s="8">
        <f>VLOOKUP(H42,Barème!A:D,4,FALSE)</f>
        <v>0</v>
      </c>
      <c r="J42" s="10"/>
      <c r="K42" s="10">
        <f>VLOOKUP(J42,Barème!A:D,3,FALSE)</f>
        <v>0</v>
      </c>
      <c r="L42" s="33" t="s">
        <v>302</v>
      </c>
      <c r="M42" s="11"/>
      <c r="N42" s="11">
        <f>VLOOKUP(M42,Barème!A:D,2,FALSE)</f>
        <v>0</v>
      </c>
    </row>
    <row r="43" spans="1:14" ht="15.75" customHeight="1">
      <c r="A43" s="12">
        <v>39</v>
      </c>
      <c r="B43" s="24" t="s">
        <v>303</v>
      </c>
      <c r="C43" s="24" t="s">
        <v>304</v>
      </c>
      <c r="D43" s="24" t="s">
        <v>90</v>
      </c>
      <c r="E43" s="5">
        <f t="shared" si="0"/>
        <v>109</v>
      </c>
      <c r="F43" s="6"/>
      <c r="G43" s="6">
        <f>VLOOKUP(F43,Barème!A:D,3,FALSE)</f>
        <v>0</v>
      </c>
      <c r="H43" s="8"/>
      <c r="I43" s="8">
        <f>VLOOKUP(H43,Barème!A:D,4,FALSE)</f>
        <v>0</v>
      </c>
      <c r="J43" s="10"/>
      <c r="K43" s="10">
        <f>VLOOKUP(J43,Barème!A:D,3,FALSE)</f>
        <v>0</v>
      </c>
      <c r="L43" s="33" t="s">
        <v>310</v>
      </c>
      <c r="M43" s="11"/>
      <c r="N43" s="11">
        <f>VLOOKUP(M43,Barème!A:D,2,FALSE)</f>
        <v>0</v>
      </c>
    </row>
    <row r="44" spans="1:14" ht="15.75" customHeight="1">
      <c r="A44" s="12">
        <v>40</v>
      </c>
      <c r="B44" s="24" t="s">
        <v>313</v>
      </c>
      <c r="C44" s="24" t="s">
        <v>314</v>
      </c>
      <c r="D44" s="24" t="s">
        <v>114</v>
      </c>
      <c r="E44" s="5">
        <f t="shared" si="0"/>
        <v>108</v>
      </c>
      <c r="F44" s="6"/>
      <c r="G44" s="6">
        <f>VLOOKUP(F44,Barème!A:D,3,FALSE)</f>
        <v>0</v>
      </c>
      <c r="H44" s="8"/>
      <c r="I44" s="8">
        <f>VLOOKUP(H44,Barème!A:D,4,FALSE)</f>
        <v>0</v>
      </c>
      <c r="J44" s="10"/>
      <c r="K44" s="10">
        <f>VLOOKUP(J44,Barème!A:D,3,FALSE)</f>
        <v>0</v>
      </c>
      <c r="L44" s="33" t="s">
        <v>319</v>
      </c>
      <c r="M44" s="11"/>
      <c r="N44" s="11">
        <f>VLOOKUP(M44,Barème!A:D,2,FALSE)</f>
        <v>0</v>
      </c>
    </row>
    <row r="45" spans="1:14" ht="15.75" customHeight="1">
      <c r="A45" s="12">
        <v>41</v>
      </c>
      <c r="B45" s="24" t="s">
        <v>322</v>
      </c>
      <c r="C45" s="24" t="s">
        <v>323</v>
      </c>
      <c r="D45" s="24" t="s">
        <v>19</v>
      </c>
      <c r="E45" s="5">
        <f t="shared" si="0"/>
        <v>101</v>
      </c>
      <c r="F45" s="6"/>
      <c r="G45" s="6">
        <f>VLOOKUP(F45,Barème!A:D,3,FALSE)</f>
        <v>0</v>
      </c>
      <c r="H45" s="8"/>
      <c r="I45" s="8">
        <f>VLOOKUP(H45,Barème!A:D,4,FALSE)</f>
        <v>0</v>
      </c>
      <c r="J45" s="10"/>
      <c r="K45" s="10">
        <f>VLOOKUP(J45,Barème!A:D,3,FALSE)</f>
        <v>0</v>
      </c>
      <c r="L45" s="33" t="s">
        <v>325</v>
      </c>
      <c r="M45" s="11"/>
      <c r="N45" s="11">
        <f>VLOOKUP(M45,Barème!A:D,2,FALSE)</f>
        <v>0</v>
      </c>
    </row>
    <row r="46" spans="1:14" ht="15.75" customHeight="1">
      <c r="A46" s="12">
        <v>42</v>
      </c>
      <c r="B46" s="24" t="s">
        <v>327</v>
      </c>
      <c r="C46" s="24" t="s">
        <v>328</v>
      </c>
      <c r="D46" s="24" t="s">
        <v>329</v>
      </c>
      <c r="E46" s="5">
        <f t="shared" si="0"/>
        <v>96</v>
      </c>
      <c r="F46" s="6"/>
      <c r="G46" s="6">
        <f>VLOOKUP(F46,Barème!A:D,3,FALSE)</f>
        <v>0</v>
      </c>
      <c r="H46" s="8"/>
      <c r="I46" s="8">
        <f>VLOOKUP(H46,Barème!A:D,4,FALSE)</f>
        <v>0</v>
      </c>
      <c r="J46" s="10"/>
      <c r="K46" s="10">
        <f>VLOOKUP(J46,Barème!A:D,3,FALSE)</f>
        <v>0</v>
      </c>
      <c r="L46" s="33" t="s">
        <v>332</v>
      </c>
      <c r="M46" s="11"/>
      <c r="N46" s="11">
        <f>VLOOKUP(M46,Barème!A:D,2,FALSE)</f>
        <v>0</v>
      </c>
    </row>
    <row r="47" spans="1:14" ht="15.75" customHeight="1">
      <c r="A47" s="12">
        <v>43</v>
      </c>
      <c r="B47" s="24" t="s">
        <v>333</v>
      </c>
      <c r="C47" s="24" t="s">
        <v>334</v>
      </c>
      <c r="D47" s="24" t="s">
        <v>232</v>
      </c>
      <c r="E47" s="5">
        <f t="shared" si="0"/>
        <v>93</v>
      </c>
      <c r="F47" s="6"/>
      <c r="G47" s="6">
        <f>VLOOKUP(F47,Barème!A:D,3,FALSE)</f>
        <v>0</v>
      </c>
      <c r="H47" s="8"/>
      <c r="I47" s="8">
        <f>VLOOKUP(H47,Barème!A:D,4,FALSE)</f>
        <v>0</v>
      </c>
      <c r="J47" s="10"/>
      <c r="K47" s="10">
        <f>VLOOKUP(J47,Barème!A:D,3,FALSE)</f>
        <v>0</v>
      </c>
      <c r="L47" s="33" t="s">
        <v>339</v>
      </c>
      <c r="M47" s="11"/>
      <c r="N47" s="11">
        <f>VLOOKUP(M47,Barème!A:D,2,FALSE)</f>
        <v>0</v>
      </c>
    </row>
    <row r="48" spans="1:14" ht="15.75" customHeight="1">
      <c r="A48" s="12">
        <v>44</v>
      </c>
      <c r="B48" s="24" t="s">
        <v>342</v>
      </c>
      <c r="C48" s="24" t="s">
        <v>343</v>
      </c>
      <c r="D48" s="24" t="s">
        <v>344</v>
      </c>
      <c r="E48" s="5">
        <f t="shared" si="0"/>
        <v>93</v>
      </c>
      <c r="F48" s="6"/>
      <c r="G48" s="6">
        <f>VLOOKUP(F48,Barème!A:D,3,FALSE)</f>
        <v>0</v>
      </c>
      <c r="H48" s="8"/>
      <c r="I48" s="8">
        <f>VLOOKUP(H48,Barème!A:D,4,FALSE)</f>
        <v>0</v>
      </c>
      <c r="J48" s="10"/>
      <c r="K48" s="10">
        <f>VLOOKUP(J48,Barème!A:D,3,FALSE)</f>
        <v>0</v>
      </c>
      <c r="L48" s="33" t="s">
        <v>339</v>
      </c>
      <c r="M48" s="11"/>
      <c r="N48" s="11">
        <f>VLOOKUP(M48,Barème!A:D,2,FALSE)</f>
        <v>0</v>
      </c>
    </row>
    <row r="49" spans="1:14" ht="15.75" customHeight="1">
      <c r="A49" s="12">
        <v>45</v>
      </c>
      <c r="B49" s="24" t="s">
        <v>350</v>
      </c>
      <c r="C49" s="24" t="s">
        <v>351</v>
      </c>
      <c r="D49" s="24" t="s">
        <v>28</v>
      </c>
      <c r="E49" s="5">
        <f t="shared" si="0"/>
        <v>91</v>
      </c>
      <c r="F49" s="6"/>
      <c r="G49" s="6">
        <f>VLOOKUP(F49,Barème!A:D,3,FALSE)</f>
        <v>0</v>
      </c>
      <c r="H49" s="8"/>
      <c r="I49" s="8">
        <f>VLOOKUP(H49,Barème!A:D,4,FALSE)</f>
        <v>0</v>
      </c>
      <c r="J49" s="10"/>
      <c r="K49" s="10">
        <f>VLOOKUP(J49,Barème!A:D,3,FALSE)</f>
        <v>0</v>
      </c>
      <c r="L49" s="33" t="s">
        <v>356</v>
      </c>
      <c r="M49" s="11"/>
      <c r="N49" s="11">
        <f>VLOOKUP(M49,Barème!A:D,2,FALSE)</f>
        <v>0</v>
      </c>
    </row>
    <row r="50" spans="1:14" ht="15.75" customHeight="1">
      <c r="A50" s="12">
        <v>46</v>
      </c>
      <c r="B50" s="24" t="s">
        <v>358</v>
      </c>
      <c r="C50" s="24" t="s">
        <v>359</v>
      </c>
      <c r="D50" s="24" t="s">
        <v>136</v>
      </c>
      <c r="E50" s="5">
        <f t="shared" si="0"/>
        <v>89</v>
      </c>
      <c r="F50" s="6"/>
      <c r="G50" s="6">
        <f>VLOOKUP(F50,Barème!A:D,3,FALSE)</f>
        <v>0</v>
      </c>
      <c r="H50" s="8"/>
      <c r="I50" s="8">
        <f>VLOOKUP(H50,Barème!A:D,4,FALSE)</f>
        <v>0</v>
      </c>
      <c r="J50" s="10"/>
      <c r="K50" s="10">
        <f>VLOOKUP(J50,Barème!A:D,3,FALSE)</f>
        <v>0</v>
      </c>
      <c r="L50" s="33" t="s">
        <v>363</v>
      </c>
      <c r="M50" s="11"/>
      <c r="N50" s="11">
        <f>VLOOKUP(M50,Barème!A:D,2,FALSE)</f>
        <v>0</v>
      </c>
    </row>
    <row r="51" spans="1:14" ht="15.75" customHeight="1">
      <c r="A51" s="12">
        <v>47</v>
      </c>
      <c r="B51" s="24" t="s">
        <v>365</v>
      </c>
      <c r="C51" s="24" t="s">
        <v>367</v>
      </c>
      <c r="D51" s="24" t="s">
        <v>239</v>
      </c>
      <c r="E51" s="5">
        <f t="shared" si="0"/>
        <v>88</v>
      </c>
      <c r="F51" s="6"/>
      <c r="G51" s="6">
        <f>VLOOKUP(F51,Barème!A:D,3,FALSE)</f>
        <v>0</v>
      </c>
      <c r="H51" s="8"/>
      <c r="I51" s="8">
        <f>VLOOKUP(H51,Barème!A:D,4,FALSE)</f>
        <v>0</v>
      </c>
      <c r="J51" s="10"/>
      <c r="K51" s="10">
        <f>VLOOKUP(J51,Barème!A:D,3,FALSE)</f>
        <v>0</v>
      </c>
      <c r="L51" s="33" t="s">
        <v>369</v>
      </c>
      <c r="M51" s="11"/>
      <c r="N51" s="11">
        <f>VLOOKUP(M51,Barème!A:D,2,FALSE)</f>
        <v>0</v>
      </c>
    </row>
    <row r="52" spans="1:14" ht="15.75" customHeight="1">
      <c r="A52" s="12">
        <v>48</v>
      </c>
      <c r="B52" s="24" t="s">
        <v>371</v>
      </c>
      <c r="C52" s="24" t="s">
        <v>107</v>
      </c>
      <c r="D52" s="24" t="s">
        <v>95</v>
      </c>
      <c r="E52" s="5">
        <f t="shared" si="0"/>
        <v>88</v>
      </c>
      <c r="F52" s="6"/>
      <c r="G52" s="6">
        <f>VLOOKUP(F52,Barème!A:D,3,FALSE)</f>
        <v>0</v>
      </c>
      <c r="H52" s="8"/>
      <c r="I52" s="8">
        <f>VLOOKUP(H52,Barème!A:D,4,FALSE)</f>
        <v>0</v>
      </c>
      <c r="J52" s="10"/>
      <c r="K52" s="10">
        <f>VLOOKUP(J52,Barème!A:D,3,FALSE)</f>
        <v>0</v>
      </c>
      <c r="L52" s="33" t="s">
        <v>369</v>
      </c>
      <c r="M52" s="11"/>
      <c r="N52" s="11">
        <f>VLOOKUP(M52,Barème!A:D,2,FALSE)</f>
        <v>0</v>
      </c>
    </row>
    <row r="53" spans="1:14" ht="15.75" customHeight="1">
      <c r="A53" s="12">
        <v>49</v>
      </c>
      <c r="B53" s="24" t="s">
        <v>376</v>
      </c>
      <c r="C53" s="24" t="s">
        <v>377</v>
      </c>
      <c r="D53" s="24" t="s">
        <v>232</v>
      </c>
      <c r="E53" s="5">
        <f t="shared" si="0"/>
        <v>88</v>
      </c>
      <c r="F53" s="6"/>
      <c r="G53" s="6">
        <f>VLOOKUP(F53,Barème!A:D,3,FALSE)</f>
        <v>0</v>
      </c>
      <c r="H53" s="8"/>
      <c r="I53" s="8">
        <f>VLOOKUP(H53,Barème!A:D,4,FALSE)</f>
        <v>0</v>
      </c>
      <c r="J53" s="10"/>
      <c r="K53" s="10">
        <f>VLOOKUP(J53,Barème!A:D,3,FALSE)</f>
        <v>0</v>
      </c>
      <c r="L53" s="33" t="s">
        <v>369</v>
      </c>
      <c r="M53" s="11"/>
      <c r="N53" s="11">
        <f>VLOOKUP(M53,Barème!A:D,2,FALSE)</f>
        <v>0</v>
      </c>
    </row>
    <row r="54" spans="1:14" ht="15.75" customHeight="1">
      <c r="A54" s="12">
        <v>50</v>
      </c>
      <c r="B54" s="24" t="s">
        <v>381</v>
      </c>
      <c r="C54" s="24" t="s">
        <v>383</v>
      </c>
      <c r="D54" s="24" t="s">
        <v>28</v>
      </c>
      <c r="E54" s="5">
        <f t="shared" si="0"/>
        <v>86</v>
      </c>
      <c r="F54" s="6"/>
      <c r="G54" s="6">
        <f>VLOOKUP(F54,Barème!A:D,3,FALSE)</f>
        <v>0</v>
      </c>
      <c r="H54" s="8"/>
      <c r="I54" s="8">
        <f>VLOOKUP(H54,Barème!A:D,4,FALSE)</f>
        <v>0</v>
      </c>
      <c r="J54" s="10"/>
      <c r="K54" s="10">
        <f>VLOOKUP(J54,Barème!A:D,3,FALSE)</f>
        <v>0</v>
      </c>
      <c r="L54" s="33" t="s">
        <v>386</v>
      </c>
      <c r="M54" s="11"/>
      <c r="N54" s="11">
        <f>VLOOKUP(M54,Barème!A:D,2,FALSE)</f>
        <v>0</v>
      </c>
    </row>
    <row r="55" spans="1:14" ht="15.75" customHeight="1">
      <c r="A55" s="12">
        <v>51</v>
      </c>
      <c r="B55" s="24" t="s">
        <v>388</v>
      </c>
      <c r="C55" s="24" t="s">
        <v>389</v>
      </c>
      <c r="D55" s="24" t="s">
        <v>390</v>
      </c>
      <c r="E55" s="5">
        <f t="shared" si="0"/>
        <v>84</v>
      </c>
      <c r="F55" s="6"/>
      <c r="G55" s="6">
        <f>VLOOKUP(F55,Barème!A:D,3,FALSE)</f>
        <v>0</v>
      </c>
      <c r="H55" s="8"/>
      <c r="I55" s="8">
        <f>VLOOKUP(H55,Barème!A:D,4,FALSE)</f>
        <v>0</v>
      </c>
      <c r="J55" s="10"/>
      <c r="K55" s="10">
        <f>VLOOKUP(J55,Barème!A:D,3,FALSE)</f>
        <v>0</v>
      </c>
      <c r="L55" s="33" t="s">
        <v>368</v>
      </c>
      <c r="M55" s="11"/>
      <c r="N55" s="11">
        <f>VLOOKUP(M55,Barème!A:D,2,FALSE)</f>
        <v>0</v>
      </c>
    </row>
    <row r="56" spans="1:14" ht="15.75" customHeight="1">
      <c r="A56" s="12">
        <v>52</v>
      </c>
      <c r="B56" s="24" t="s">
        <v>394</v>
      </c>
      <c r="C56" s="24" t="s">
        <v>107</v>
      </c>
      <c r="D56" s="24" t="s">
        <v>232</v>
      </c>
      <c r="E56" s="5">
        <f t="shared" si="0"/>
        <v>83</v>
      </c>
      <c r="F56" s="6"/>
      <c r="G56" s="6">
        <f>VLOOKUP(F56,Barème!A:D,3,FALSE)</f>
        <v>0</v>
      </c>
      <c r="H56" s="8"/>
      <c r="I56" s="8">
        <f>VLOOKUP(H56,Barème!A:D,4,FALSE)</f>
        <v>0</v>
      </c>
      <c r="J56" s="10"/>
      <c r="K56" s="10">
        <f>VLOOKUP(J56,Barème!A:D,3,FALSE)</f>
        <v>0</v>
      </c>
      <c r="L56" s="33" t="s">
        <v>372</v>
      </c>
      <c r="M56" s="11"/>
      <c r="N56" s="11">
        <f>VLOOKUP(M56,Barème!A:D,2,FALSE)</f>
        <v>0</v>
      </c>
    </row>
    <row r="57" spans="1:14" ht="15.75" customHeight="1">
      <c r="A57" s="12">
        <v>53</v>
      </c>
      <c r="B57" s="24" t="s">
        <v>402</v>
      </c>
      <c r="C57" s="24" t="s">
        <v>403</v>
      </c>
      <c r="D57" s="24" t="s">
        <v>141</v>
      </c>
      <c r="E57" s="5">
        <f t="shared" si="0"/>
        <v>82</v>
      </c>
      <c r="F57" s="6"/>
      <c r="G57" s="6">
        <f>VLOOKUP(F57,Barème!A:D,3,FALSE)</f>
        <v>0</v>
      </c>
      <c r="H57" s="8"/>
      <c r="I57" s="8">
        <f>VLOOKUP(H57,Barème!A:D,4,FALSE)</f>
        <v>0</v>
      </c>
      <c r="J57" s="10"/>
      <c r="K57" s="10">
        <f>VLOOKUP(J57,Barème!A:D,3,FALSE)</f>
        <v>0</v>
      </c>
      <c r="L57" s="33" t="s">
        <v>380</v>
      </c>
      <c r="M57" s="11"/>
      <c r="N57" s="11">
        <f>VLOOKUP(M57,Barème!A:D,2,FALSE)</f>
        <v>0</v>
      </c>
    </row>
    <row r="58" spans="1:14" ht="15.75" customHeight="1">
      <c r="A58" s="12">
        <v>54</v>
      </c>
      <c r="B58" s="24" t="s">
        <v>406</v>
      </c>
      <c r="C58" s="24" t="s">
        <v>247</v>
      </c>
      <c r="D58" s="24" t="s">
        <v>354</v>
      </c>
      <c r="E58" s="5">
        <f t="shared" si="0"/>
        <v>81</v>
      </c>
      <c r="F58" s="6"/>
      <c r="G58" s="6">
        <f>VLOOKUP(F58,Barème!A:D,3,FALSE)</f>
        <v>0</v>
      </c>
      <c r="H58" s="8"/>
      <c r="I58" s="8">
        <f>VLOOKUP(H58,Barème!A:D,4,FALSE)</f>
        <v>0</v>
      </c>
      <c r="J58" s="10"/>
      <c r="K58" s="10">
        <f>VLOOKUP(J58,Barème!A:D,3,FALSE)</f>
        <v>0</v>
      </c>
      <c r="L58" s="33" t="s">
        <v>387</v>
      </c>
      <c r="M58" s="11"/>
      <c r="N58" s="11">
        <f>VLOOKUP(M58,Barème!A:D,2,FALSE)</f>
        <v>0</v>
      </c>
    </row>
    <row r="59" spans="1:14" ht="15.75" customHeight="1">
      <c r="A59" s="12">
        <v>55</v>
      </c>
      <c r="B59" s="24" t="s">
        <v>410</v>
      </c>
      <c r="C59" s="24" t="s">
        <v>403</v>
      </c>
      <c r="D59" s="24" t="s">
        <v>296</v>
      </c>
      <c r="E59" s="5">
        <f t="shared" si="0"/>
        <v>81</v>
      </c>
      <c r="F59" s="6"/>
      <c r="G59" s="6">
        <f>VLOOKUP(F59,Barème!A:D,3,FALSE)</f>
        <v>0</v>
      </c>
      <c r="H59" s="8"/>
      <c r="I59" s="8">
        <f>VLOOKUP(H59,Barème!A:D,4,FALSE)</f>
        <v>0</v>
      </c>
      <c r="J59" s="10"/>
      <c r="K59" s="10">
        <f>VLOOKUP(J59,Barème!A:D,3,FALSE)</f>
        <v>0</v>
      </c>
      <c r="L59" s="33" t="s">
        <v>387</v>
      </c>
      <c r="M59" s="11"/>
      <c r="N59" s="11">
        <f>VLOOKUP(M59,Barème!A:D,2,FALSE)</f>
        <v>0</v>
      </c>
    </row>
    <row r="60" spans="1:14" ht="15.75" customHeight="1">
      <c r="A60" s="12">
        <v>56</v>
      </c>
      <c r="B60" s="24" t="s">
        <v>415</v>
      </c>
      <c r="C60" s="24" t="s">
        <v>235</v>
      </c>
      <c r="D60" s="24" t="s">
        <v>64</v>
      </c>
      <c r="E60" s="5">
        <f t="shared" si="0"/>
        <v>80</v>
      </c>
      <c r="F60" s="6"/>
      <c r="G60" s="6">
        <f>VLOOKUP(F60,Barème!A:D,3,FALSE)</f>
        <v>0</v>
      </c>
      <c r="H60" s="8"/>
      <c r="I60" s="8">
        <f>VLOOKUP(H60,Barème!A:D,4,FALSE)</f>
        <v>0</v>
      </c>
      <c r="J60" s="10"/>
      <c r="K60" s="10">
        <f>VLOOKUP(J60,Barème!A:D,3,FALSE)</f>
        <v>0</v>
      </c>
      <c r="L60" s="33" t="s">
        <v>399</v>
      </c>
      <c r="M60" s="11"/>
      <c r="N60" s="11">
        <f>VLOOKUP(M60,Barème!A:D,2,FALSE)</f>
        <v>0</v>
      </c>
    </row>
    <row r="61" spans="1:14" ht="15.75" customHeight="1">
      <c r="A61" s="12">
        <v>57</v>
      </c>
      <c r="B61" s="24" t="s">
        <v>419</v>
      </c>
      <c r="C61" s="24" t="s">
        <v>221</v>
      </c>
      <c r="D61" s="24" t="s">
        <v>95</v>
      </c>
      <c r="E61" s="5">
        <f t="shared" si="0"/>
        <v>79</v>
      </c>
      <c r="F61" s="6"/>
      <c r="G61" s="6">
        <f>VLOOKUP(F61,Barème!A:D,3,FALSE)</f>
        <v>0</v>
      </c>
      <c r="H61" s="8"/>
      <c r="I61" s="8">
        <f>VLOOKUP(H61,Barème!A:D,4,FALSE)</f>
        <v>0</v>
      </c>
      <c r="J61" s="10"/>
      <c r="K61" s="10">
        <f>VLOOKUP(J61,Barème!A:D,3,FALSE)</f>
        <v>0</v>
      </c>
      <c r="L61" s="33" t="s">
        <v>414</v>
      </c>
      <c r="M61" s="11"/>
      <c r="N61" s="11">
        <f>VLOOKUP(M61,Barème!A:D,2,FALSE)</f>
        <v>0</v>
      </c>
    </row>
    <row r="62" spans="1:14" ht="15.75" customHeight="1">
      <c r="A62" s="12">
        <v>58</v>
      </c>
      <c r="B62" s="24" t="s">
        <v>422</v>
      </c>
      <c r="C62" s="24" t="s">
        <v>423</v>
      </c>
      <c r="D62" s="24" t="s">
        <v>45</v>
      </c>
      <c r="E62" s="5">
        <f t="shared" si="0"/>
        <v>77</v>
      </c>
      <c r="F62" s="6"/>
      <c r="G62" s="6">
        <f>VLOOKUP(F62,Barème!A:D,3,FALSE)</f>
        <v>0</v>
      </c>
      <c r="H62" s="8"/>
      <c r="I62" s="8">
        <f>VLOOKUP(H62,Barème!A:D,4,FALSE)</f>
        <v>0</v>
      </c>
      <c r="J62" s="10"/>
      <c r="K62" s="10">
        <f>VLOOKUP(J62,Barème!A:D,3,FALSE)</f>
        <v>0</v>
      </c>
      <c r="L62" s="33" t="s">
        <v>425</v>
      </c>
      <c r="M62" s="11"/>
      <c r="N62" s="11">
        <f>VLOOKUP(M62,Barème!A:D,2,FALSE)</f>
        <v>0</v>
      </c>
    </row>
    <row r="63" spans="1:14" ht="15.75" customHeight="1">
      <c r="A63" s="12">
        <v>59</v>
      </c>
      <c r="B63" s="24" t="s">
        <v>426</v>
      </c>
      <c r="C63" s="24" t="s">
        <v>427</v>
      </c>
      <c r="D63" s="24" t="s">
        <v>39</v>
      </c>
      <c r="E63" s="5">
        <f t="shared" si="0"/>
        <v>77</v>
      </c>
      <c r="F63" s="6"/>
      <c r="G63" s="6">
        <f>VLOOKUP(F63,Barème!A:D,3,FALSE)</f>
        <v>0</v>
      </c>
      <c r="H63" s="8"/>
      <c r="I63" s="8">
        <f>VLOOKUP(H63,Barème!A:D,4,FALSE)</f>
        <v>0</v>
      </c>
      <c r="J63" s="10"/>
      <c r="K63" s="10">
        <f>VLOOKUP(J63,Barème!A:D,3,FALSE)</f>
        <v>0</v>
      </c>
      <c r="L63" s="33" t="s">
        <v>425</v>
      </c>
      <c r="M63" s="11"/>
      <c r="N63" s="11">
        <f>VLOOKUP(M63,Barème!A:D,2,FALSE)</f>
        <v>0</v>
      </c>
    </row>
    <row r="64" spans="1:14" ht="15.75" customHeight="1">
      <c r="A64" s="12">
        <v>60</v>
      </c>
      <c r="B64" s="24" t="s">
        <v>430</v>
      </c>
      <c r="C64" s="24" t="s">
        <v>34</v>
      </c>
      <c r="D64" s="24" t="s">
        <v>114</v>
      </c>
      <c r="E64" s="5">
        <f t="shared" si="0"/>
        <v>75</v>
      </c>
      <c r="F64" s="6"/>
      <c r="G64" s="6">
        <f>VLOOKUP(F64,Barème!A:D,3,FALSE)</f>
        <v>0</v>
      </c>
      <c r="H64" s="8"/>
      <c r="I64" s="8">
        <f>VLOOKUP(H64,Barème!A:D,4,FALSE)</f>
        <v>0</v>
      </c>
      <c r="J64" s="10"/>
      <c r="K64" s="10">
        <f>VLOOKUP(J64,Barème!A:D,3,FALSE)</f>
        <v>0</v>
      </c>
      <c r="L64" s="33" t="s">
        <v>432</v>
      </c>
      <c r="M64" s="11"/>
      <c r="N64" s="11">
        <f>VLOOKUP(M64,Barème!A:D,2,FALSE)</f>
        <v>0</v>
      </c>
    </row>
    <row r="65" spans="1:14" ht="15.75" customHeight="1">
      <c r="A65" s="12">
        <v>61</v>
      </c>
      <c r="B65" s="24" t="s">
        <v>433</v>
      </c>
      <c r="C65" s="24" t="s">
        <v>434</v>
      </c>
      <c r="D65" s="24" t="s">
        <v>95</v>
      </c>
      <c r="E65" s="5">
        <f t="shared" si="0"/>
        <v>75</v>
      </c>
      <c r="F65" s="6"/>
      <c r="G65" s="6">
        <f>VLOOKUP(F65,Barème!A:D,3,FALSE)</f>
        <v>0</v>
      </c>
      <c r="H65" s="8"/>
      <c r="I65" s="8">
        <f>VLOOKUP(H65,Barème!A:D,4,FALSE)</f>
        <v>0</v>
      </c>
      <c r="J65" s="10"/>
      <c r="K65" s="10">
        <f>VLOOKUP(J65,Barème!A:D,3,FALSE)</f>
        <v>0</v>
      </c>
      <c r="L65" s="33" t="s">
        <v>432</v>
      </c>
      <c r="M65" s="11"/>
      <c r="N65" s="11">
        <f>VLOOKUP(M65,Barème!A:D,2,FALSE)</f>
        <v>0</v>
      </c>
    </row>
    <row r="66" spans="1:14" ht="15.75" customHeight="1">
      <c r="A66" s="12">
        <v>62</v>
      </c>
      <c r="B66" s="24" t="s">
        <v>437</v>
      </c>
      <c r="C66" s="24" t="s">
        <v>235</v>
      </c>
      <c r="D66" s="24" t="s">
        <v>329</v>
      </c>
      <c r="E66" s="5">
        <f t="shared" si="0"/>
        <v>74</v>
      </c>
      <c r="F66" s="6"/>
      <c r="G66" s="6">
        <f>VLOOKUP(F66,Barème!A:D,3,FALSE)</f>
        <v>0</v>
      </c>
      <c r="H66" s="8"/>
      <c r="I66" s="8">
        <f>VLOOKUP(H66,Barème!A:D,4,FALSE)</f>
        <v>0</v>
      </c>
      <c r="J66" s="10"/>
      <c r="K66" s="10">
        <f>VLOOKUP(J66,Barème!A:D,3,FALSE)</f>
        <v>0</v>
      </c>
      <c r="L66" s="33" t="s">
        <v>421</v>
      </c>
      <c r="M66" s="11"/>
      <c r="N66" s="11">
        <f>VLOOKUP(M66,Barème!A:D,2,FALSE)</f>
        <v>0</v>
      </c>
    </row>
    <row r="67" spans="1:14" ht="15.75" customHeight="1">
      <c r="A67" s="12">
        <v>63</v>
      </c>
      <c r="B67" s="24" t="s">
        <v>440</v>
      </c>
      <c r="C67" s="24" t="s">
        <v>441</v>
      </c>
      <c r="D67" s="24" t="s">
        <v>273</v>
      </c>
      <c r="E67" s="5">
        <f t="shared" si="0"/>
        <v>73</v>
      </c>
      <c r="F67" s="6"/>
      <c r="G67" s="6">
        <f>VLOOKUP(F67,Barème!A:D,3,FALSE)</f>
        <v>0</v>
      </c>
      <c r="H67" s="8"/>
      <c r="I67" s="8">
        <f>VLOOKUP(H67,Barème!A:D,4,FALSE)</f>
        <v>0</v>
      </c>
      <c r="J67" s="10"/>
      <c r="K67" s="10">
        <f>VLOOKUP(J67,Barème!A:D,3,FALSE)</f>
        <v>0</v>
      </c>
      <c r="L67" s="33" t="s">
        <v>436</v>
      </c>
      <c r="M67" s="11"/>
      <c r="N67" s="11">
        <f>VLOOKUP(M67,Barème!A:D,2,FALSE)</f>
        <v>0</v>
      </c>
    </row>
    <row r="68" spans="1:14" ht="15.75" customHeight="1">
      <c r="A68" s="12">
        <v>64</v>
      </c>
      <c r="B68" s="24" t="s">
        <v>444</v>
      </c>
      <c r="C68" s="24" t="s">
        <v>445</v>
      </c>
      <c r="D68" s="24" t="s">
        <v>141</v>
      </c>
      <c r="E68" s="5">
        <f t="shared" si="0"/>
        <v>73</v>
      </c>
      <c r="F68" s="6"/>
      <c r="G68" s="6">
        <f>VLOOKUP(F68,Barème!A:D,3,FALSE)</f>
        <v>0</v>
      </c>
      <c r="H68" s="8"/>
      <c r="I68" s="8">
        <f>VLOOKUP(H68,Barème!A:D,4,FALSE)</f>
        <v>0</v>
      </c>
      <c r="J68" s="10"/>
      <c r="K68" s="10">
        <f>VLOOKUP(J68,Barème!A:D,3,FALSE)</f>
        <v>0</v>
      </c>
      <c r="L68" s="33" t="s">
        <v>436</v>
      </c>
      <c r="M68" s="11"/>
      <c r="N68" s="11">
        <f>VLOOKUP(M68,Barème!A:D,2,FALSE)</f>
        <v>0</v>
      </c>
    </row>
    <row r="69" spans="1:14" ht="15.75" customHeight="1">
      <c r="A69" s="12">
        <v>65</v>
      </c>
      <c r="B69" s="24" t="s">
        <v>447</v>
      </c>
      <c r="C69" s="24" t="s">
        <v>448</v>
      </c>
      <c r="D69" s="24" t="s">
        <v>141</v>
      </c>
      <c r="E69" s="5">
        <f t="shared" si="0"/>
        <v>71</v>
      </c>
      <c r="F69" s="6"/>
      <c r="G69" s="6">
        <f>VLOOKUP(F69,Barème!A:D,3,FALSE)</f>
        <v>0</v>
      </c>
      <c r="H69" s="8"/>
      <c r="I69" s="8">
        <f>VLOOKUP(H69,Barème!A:D,4,FALSE)</f>
        <v>0</v>
      </c>
      <c r="J69" s="10"/>
      <c r="K69" s="10">
        <f>VLOOKUP(J69,Barème!A:D,3,FALSE)</f>
        <v>0</v>
      </c>
      <c r="L69" s="33" t="s">
        <v>449</v>
      </c>
      <c r="M69" s="11"/>
      <c r="N69" s="11">
        <f>VLOOKUP(M69,Barème!A:D,2,FALSE)</f>
        <v>0</v>
      </c>
    </row>
    <row r="70" spans="1:14" ht="15.75" customHeight="1">
      <c r="A70" s="12">
        <v>66</v>
      </c>
      <c r="B70" s="24" t="s">
        <v>452</v>
      </c>
      <c r="C70" s="24" t="s">
        <v>34</v>
      </c>
      <c r="D70" s="24" t="s">
        <v>28</v>
      </c>
      <c r="E70" s="5">
        <f t="shared" si="0"/>
        <v>71</v>
      </c>
      <c r="F70" s="6"/>
      <c r="G70" s="6">
        <f>VLOOKUP(F70,Barème!A:D,3,FALSE)</f>
        <v>0</v>
      </c>
      <c r="H70" s="8"/>
      <c r="I70" s="8">
        <f>VLOOKUP(H70,Barème!A:D,4,FALSE)</f>
        <v>0</v>
      </c>
      <c r="J70" s="10"/>
      <c r="K70" s="10">
        <f>VLOOKUP(J70,Barème!A:D,3,FALSE)</f>
        <v>0</v>
      </c>
      <c r="L70" s="33" t="s">
        <v>449</v>
      </c>
      <c r="M70" s="11"/>
      <c r="N70" s="11">
        <f>VLOOKUP(M70,Barème!A:D,2,FALSE)</f>
        <v>0</v>
      </c>
    </row>
    <row r="71" spans="1:14" ht="15.75" customHeight="1">
      <c r="A71" s="12">
        <v>67</v>
      </c>
      <c r="B71" s="24" t="s">
        <v>434</v>
      </c>
      <c r="C71" s="24" t="s">
        <v>456</v>
      </c>
      <c r="D71" s="24" t="s">
        <v>239</v>
      </c>
      <c r="E71" s="5">
        <f t="shared" si="0"/>
        <v>70</v>
      </c>
      <c r="F71" s="6"/>
      <c r="G71" s="6">
        <f>VLOOKUP(F71,Barème!A:D,3,FALSE)</f>
        <v>0</v>
      </c>
      <c r="H71" s="8"/>
      <c r="I71" s="8">
        <f>VLOOKUP(H71,Barème!A:D,4,FALSE)</f>
        <v>0</v>
      </c>
      <c r="J71" s="10"/>
      <c r="K71" s="10">
        <f>VLOOKUP(J71,Barème!A:D,3,FALSE)</f>
        <v>0</v>
      </c>
      <c r="L71" s="33" t="s">
        <v>458</v>
      </c>
      <c r="M71" s="11"/>
      <c r="N71" s="11">
        <f>VLOOKUP(M71,Barème!A:D,2,FALSE)</f>
        <v>0</v>
      </c>
    </row>
    <row r="72" spans="1:14" ht="15.75" customHeight="1">
      <c r="A72" s="12">
        <v>68</v>
      </c>
      <c r="B72" s="24" t="s">
        <v>462</v>
      </c>
      <c r="C72" s="24" t="s">
        <v>304</v>
      </c>
      <c r="D72" s="24" t="s">
        <v>354</v>
      </c>
      <c r="E72" s="5">
        <f t="shared" si="0"/>
        <v>69</v>
      </c>
      <c r="F72" s="6"/>
      <c r="G72" s="6">
        <f>VLOOKUP(F72,Barème!A:D,3,FALSE)</f>
        <v>0</v>
      </c>
      <c r="H72" s="8"/>
      <c r="I72" s="8">
        <f>VLOOKUP(H72,Barème!A:D,4,FALSE)</f>
        <v>0</v>
      </c>
      <c r="J72" s="10"/>
      <c r="K72" s="10">
        <f>VLOOKUP(J72,Barème!A:D,3,FALSE)</f>
        <v>0</v>
      </c>
      <c r="L72" s="33" t="s">
        <v>455</v>
      </c>
      <c r="M72" s="11"/>
      <c r="N72" s="11">
        <f>VLOOKUP(M72,Barème!A:D,2,FALSE)</f>
        <v>0</v>
      </c>
    </row>
    <row r="73" spans="1:14" ht="15.75" customHeight="1">
      <c r="A73" s="12">
        <v>69</v>
      </c>
      <c r="B73" s="24" t="s">
        <v>463</v>
      </c>
      <c r="C73" s="24" t="s">
        <v>464</v>
      </c>
      <c r="D73" s="24" t="s">
        <v>232</v>
      </c>
      <c r="E73" s="5">
        <f t="shared" si="0"/>
        <v>68</v>
      </c>
      <c r="F73" s="6"/>
      <c r="G73" s="6">
        <f>VLOOKUP(F73,Barème!A:D,3,FALSE)</f>
        <v>0</v>
      </c>
      <c r="H73" s="8"/>
      <c r="I73" s="8">
        <f>VLOOKUP(H73,Barème!A:D,4,FALSE)</f>
        <v>0</v>
      </c>
      <c r="J73" s="10"/>
      <c r="K73" s="10">
        <f>VLOOKUP(J73,Barème!A:D,3,FALSE)</f>
        <v>0</v>
      </c>
      <c r="L73" s="33" t="s">
        <v>233</v>
      </c>
      <c r="M73" s="11"/>
      <c r="N73" s="11">
        <f>VLOOKUP(M73,Barème!A:D,2,FALSE)</f>
        <v>0</v>
      </c>
    </row>
    <row r="74" spans="1:14" ht="15.75" customHeight="1">
      <c r="A74" s="12">
        <v>70</v>
      </c>
      <c r="B74" s="24" t="s">
        <v>469</v>
      </c>
      <c r="C74" s="24" t="s">
        <v>470</v>
      </c>
      <c r="D74" s="24" t="s">
        <v>136</v>
      </c>
      <c r="E74" s="5">
        <f t="shared" si="0"/>
        <v>68</v>
      </c>
      <c r="F74" s="6"/>
      <c r="G74" s="6">
        <f>VLOOKUP(F74,Barème!A:D,3,FALSE)</f>
        <v>0</v>
      </c>
      <c r="H74" s="8"/>
      <c r="I74" s="8">
        <f>VLOOKUP(H74,Barème!A:D,4,FALSE)</f>
        <v>0</v>
      </c>
      <c r="J74" s="10"/>
      <c r="K74" s="10">
        <f>VLOOKUP(J74,Barème!A:D,3,FALSE)</f>
        <v>0</v>
      </c>
      <c r="L74" s="33" t="s">
        <v>233</v>
      </c>
      <c r="M74" s="11"/>
      <c r="N74" s="11">
        <f>VLOOKUP(M74,Barème!A:D,2,FALSE)</f>
        <v>0</v>
      </c>
    </row>
    <row r="75" spans="1:14" ht="15.75" customHeight="1">
      <c r="A75" s="12">
        <v>71</v>
      </c>
      <c r="B75" s="24" t="s">
        <v>473</v>
      </c>
      <c r="C75" s="24" t="s">
        <v>475</v>
      </c>
      <c r="D75" s="24" t="s">
        <v>393</v>
      </c>
      <c r="E75" s="5">
        <f t="shared" si="0"/>
        <v>66</v>
      </c>
      <c r="F75" s="6"/>
      <c r="G75" s="6">
        <f>VLOOKUP(F75,Barème!A:D,3,FALSE)</f>
        <v>0</v>
      </c>
      <c r="H75" s="8"/>
      <c r="I75" s="8">
        <f>VLOOKUP(H75,Barème!A:D,4,FALSE)</f>
        <v>0</v>
      </c>
      <c r="J75" s="10"/>
      <c r="K75" s="10">
        <f>VLOOKUP(J75,Barème!A:D,3,FALSE)</f>
        <v>0</v>
      </c>
      <c r="L75" s="33" t="s">
        <v>459</v>
      </c>
      <c r="M75" s="11"/>
      <c r="N75" s="11">
        <f>VLOOKUP(M75,Barème!A:D,2,FALSE)</f>
        <v>0</v>
      </c>
    </row>
    <row r="76" spans="1:14" ht="15.75" customHeight="1">
      <c r="A76" s="12">
        <v>72</v>
      </c>
      <c r="B76" s="24" t="s">
        <v>478</v>
      </c>
      <c r="C76" s="24" t="s">
        <v>479</v>
      </c>
      <c r="D76" s="24" t="s">
        <v>232</v>
      </c>
      <c r="E76" s="5">
        <f t="shared" si="0"/>
        <v>66</v>
      </c>
      <c r="F76" s="6"/>
      <c r="G76" s="6">
        <f>VLOOKUP(F76,Barème!A:D,3,FALSE)</f>
        <v>0</v>
      </c>
      <c r="H76" s="8"/>
      <c r="I76" s="8">
        <f>VLOOKUP(H76,Barème!A:D,4,FALSE)</f>
        <v>0</v>
      </c>
      <c r="J76" s="10"/>
      <c r="K76" s="10">
        <f>VLOOKUP(J76,Barème!A:D,3,FALSE)</f>
        <v>0</v>
      </c>
      <c r="L76" s="33" t="s">
        <v>459</v>
      </c>
      <c r="M76" s="11"/>
      <c r="N76" s="11">
        <f>VLOOKUP(M76,Barème!A:D,2,FALSE)</f>
        <v>0</v>
      </c>
    </row>
    <row r="77" spans="1:14" ht="15.75" customHeight="1">
      <c r="A77" s="12">
        <v>73</v>
      </c>
      <c r="B77" s="24" t="s">
        <v>484</v>
      </c>
      <c r="C77" s="24" t="s">
        <v>485</v>
      </c>
      <c r="D77" s="24" t="s">
        <v>144</v>
      </c>
      <c r="E77" s="5">
        <f t="shared" si="0"/>
        <v>64</v>
      </c>
      <c r="F77" s="6"/>
      <c r="G77" s="6">
        <f>VLOOKUP(F77,Barème!A:D,3,FALSE)</f>
        <v>0</v>
      </c>
      <c r="H77" s="8"/>
      <c r="I77" s="8">
        <f>VLOOKUP(H77,Barème!A:D,4,FALSE)</f>
        <v>0</v>
      </c>
      <c r="J77" s="10"/>
      <c r="K77" s="10">
        <f>VLOOKUP(J77,Barème!A:D,3,FALSE)</f>
        <v>0</v>
      </c>
      <c r="L77" s="33" t="s">
        <v>468</v>
      </c>
      <c r="M77" s="11"/>
      <c r="N77" s="11">
        <f>VLOOKUP(M77,Barème!A:D,2,FALSE)</f>
        <v>0</v>
      </c>
    </row>
    <row r="78" spans="1:14" ht="15.75" customHeight="1">
      <c r="A78" s="12">
        <v>74</v>
      </c>
      <c r="B78" s="24" t="s">
        <v>489</v>
      </c>
      <c r="C78" s="24" t="s">
        <v>490</v>
      </c>
      <c r="D78" s="24" t="s">
        <v>45</v>
      </c>
      <c r="E78" s="5">
        <f t="shared" si="0"/>
        <v>63</v>
      </c>
      <c r="F78" s="6"/>
      <c r="G78" s="6">
        <f>VLOOKUP(F78,Barème!A:D,3,FALSE)</f>
        <v>0</v>
      </c>
      <c r="H78" s="8"/>
      <c r="I78" s="8">
        <f>VLOOKUP(H78,Barème!A:D,4,FALSE)</f>
        <v>0</v>
      </c>
      <c r="J78" s="10"/>
      <c r="K78" s="10">
        <f>VLOOKUP(J78,Barème!A:D,3,FALSE)</f>
        <v>0</v>
      </c>
      <c r="L78" s="33" t="s">
        <v>494</v>
      </c>
      <c r="M78" s="11"/>
      <c r="N78" s="11">
        <f>VLOOKUP(M78,Barème!A:D,2,FALSE)</f>
        <v>0</v>
      </c>
    </row>
    <row r="79" spans="1:14" ht="15.75" customHeight="1">
      <c r="A79" s="12">
        <v>75</v>
      </c>
      <c r="B79" s="24" t="s">
        <v>497</v>
      </c>
      <c r="C79" s="24" t="s">
        <v>367</v>
      </c>
      <c r="D79" s="24" t="s">
        <v>95</v>
      </c>
      <c r="E79" s="5">
        <f t="shared" si="0"/>
        <v>63</v>
      </c>
      <c r="F79" s="6"/>
      <c r="G79" s="6">
        <f>VLOOKUP(F79,Barème!A:D,3,FALSE)</f>
        <v>0</v>
      </c>
      <c r="H79" s="8"/>
      <c r="I79" s="8">
        <f>VLOOKUP(H79,Barème!A:D,4,FALSE)</f>
        <v>0</v>
      </c>
      <c r="J79" s="10"/>
      <c r="K79" s="10">
        <f>VLOOKUP(J79,Barème!A:D,3,FALSE)</f>
        <v>0</v>
      </c>
      <c r="L79" s="33" t="s">
        <v>494</v>
      </c>
      <c r="M79" s="11"/>
      <c r="N79" s="11">
        <f>VLOOKUP(M79,Barème!A:D,2,FALSE)</f>
        <v>0</v>
      </c>
    </row>
    <row r="80" spans="1:14" ht="15.75" customHeight="1">
      <c r="A80" s="12">
        <v>76</v>
      </c>
      <c r="B80" s="24" t="s">
        <v>501</v>
      </c>
      <c r="C80" s="24" t="s">
        <v>502</v>
      </c>
      <c r="D80" s="24" t="s">
        <v>57</v>
      </c>
      <c r="E80" s="5">
        <f t="shared" si="0"/>
        <v>62</v>
      </c>
      <c r="F80" s="6"/>
      <c r="G80" s="6">
        <f>VLOOKUP(F80,Barème!A:D,3,FALSE)</f>
        <v>0</v>
      </c>
      <c r="H80" s="8"/>
      <c r="I80" s="8">
        <f>VLOOKUP(H80,Barème!A:D,4,FALSE)</f>
        <v>0</v>
      </c>
      <c r="J80" s="10"/>
      <c r="K80" s="10">
        <f>VLOOKUP(J80,Barème!A:D,3,FALSE)</f>
        <v>0</v>
      </c>
      <c r="L80" s="33" t="s">
        <v>505</v>
      </c>
      <c r="M80" s="11"/>
      <c r="N80" s="11">
        <f>VLOOKUP(M80,Barème!A:D,2,FALSE)</f>
        <v>0</v>
      </c>
    </row>
    <row r="81" spans="1:14" ht="15.75" customHeight="1">
      <c r="A81" s="12">
        <v>77</v>
      </c>
      <c r="B81" s="24" t="s">
        <v>506</v>
      </c>
      <c r="C81" s="24" t="s">
        <v>507</v>
      </c>
      <c r="D81" s="24" t="s">
        <v>45</v>
      </c>
      <c r="E81" s="5">
        <f t="shared" si="0"/>
        <v>61</v>
      </c>
      <c r="F81" s="6"/>
      <c r="G81" s="6">
        <f>VLOOKUP(F81,Barème!A:D,3,FALSE)</f>
        <v>0</v>
      </c>
      <c r="H81" s="8"/>
      <c r="I81" s="8">
        <f>VLOOKUP(H81,Barème!A:D,4,FALSE)</f>
        <v>0</v>
      </c>
      <c r="J81" s="10"/>
      <c r="K81" s="10">
        <f>VLOOKUP(J81,Barème!A:D,3,FALSE)</f>
        <v>0</v>
      </c>
      <c r="L81" s="33" t="s">
        <v>480</v>
      </c>
      <c r="M81" s="11"/>
      <c r="N81" s="11">
        <f>VLOOKUP(M81,Barème!A:D,2,FALSE)</f>
        <v>0</v>
      </c>
    </row>
    <row r="82" spans="1:14" ht="15.75" customHeight="1">
      <c r="A82" s="12">
        <v>78</v>
      </c>
      <c r="B82" s="24" t="s">
        <v>512</v>
      </c>
      <c r="C82" s="24" t="s">
        <v>261</v>
      </c>
      <c r="D82" s="24" t="s">
        <v>74</v>
      </c>
      <c r="E82" s="5">
        <f t="shared" si="0"/>
        <v>60</v>
      </c>
      <c r="F82" s="6"/>
      <c r="G82" s="6">
        <f>VLOOKUP(F82,Barème!A:D,3,FALSE)</f>
        <v>0</v>
      </c>
      <c r="H82" s="8"/>
      <c r="I82" s="8">
        <f>VLOOKUP(H82,Barème!A:D,4,FALSE)</f>
        <v>0</v>
      </c>
      <c r="J82" s="10"/>
      <c r="K82" s="10">
        <f>VLOOKUP(J82,Barème!A:D,3,FALSE)</f>
        <v>0</v>
      </c>
      <c r="L82" s="33" t="s">
        <v>491</v>
      </c>
      <c r="M82" s="11"/>
      <c r="N82" s="11">
        <f>VLOOKUP(M82,Barème!A:D,2,FALSE)</f>
        <v>0</v>
      </c>
    </row>
    <row r="83" spans="1:14" ht="15.75" customHeight="1">
      <c r="A83" s="12">
        <v>79</v>
      </c>
      <c r="B83" s="24" t="s">
        <v>517</v>
      </c>
      <c r="C83" s="24" t="s">
        <v>518</v>
      </c>
      <c r="D83" s="24" t="s">
        <v>99</v>
      </c>
      <c r="E83" s="5">
        <f t="shared" si="0"/>
        <v>60</v>
      </c>
      <c r="F83" s="6"/>
      <c r="G83" s="6">
        <f>VLOOKUP(F83,Barème!A:D,3,FALSE)</f>
        <v>0</v>
      </c>
      <c r="H83" s="8"/>
      <c r="I83" s="8">
        <f>VLOOKUP(H83,Barème!A:D,4,FALSE)</f>
        <v>0</v>
      </c>
      <c r="J83" s="10"/>
      <c r="K83" s="10">
        <f>VLOOKUP(J83,Barème!A:D,3,FALSE)</f>
        <v>0</v>
      </c>
      <c r="L83" s="33" t="s">
        <v>491</v>
      </c>
      <c r="M83" s="11"/>
      <c r="N83" s="11">
        <f>VLOOKUP(M83,Barème!A:D,2,FALSE)</f>
        <v>0</v>
      </c>
    </row>
    <row r="84" spans="1:14" ht="15.75" customHeight="1">
      <c r="A84" s="12">
        <v>80</v>
      </c>
      <c r="B84" s="24" t="s">
        <v>521</v>
      </c>
      <c r="C84" s="24" t="s">
        <v>522</v>
      </c>
      <c r="D84" s="24" t="s">
        <v>90</v>
      </c>
      <c r="E84" s="5">
        <f t="shared" si="0"/>
        <v>54</v>
      </c>
      <c r="F84" s="6"/>
      <c r="G84" s="6">
        <f>VLOOKUP(F84,Barème!A:D,3,FALSE)</f>
        <v>0</v>
      </c>
      <c r="H84" s="8"/>
      <c r="I84" s="8">
        <f>VLOOKUP(H84,Barème!A:D,4,FALSE)</f>
        <v>0</v>
      </c>
      <c r="J84" s="10"/>
      <c r="K84" s="10">
        <f>VLOOKUP(J84,Barème!A:D,3,FALSE)</f>
        <v>0</v>
      </c>
      <c r="L84" s="33" t="s">
        <v>525</v>
      </c>
      <c r="M84" s="11"/>
      <c r="N84" s="11">
        <f>VLOOKUP(M84,Barème!A:D,2,FALSE)</f>
        <v>0</v>
      </c>
    </row>
    <row r="85" spans="1:14" ht="15.75" customHeight="1">
      <c r="A85" s="12">
        <v>81</v>
      </c>
      <c r="B85" s="24" t="s">
        <v>526</v>
      </c>
      <c r="C85" s="24" t="s">
        <v>527</v>
      </c>
      <c r="D85" s="24" t="s">
        <v>265</v>
      </c>
      <c r="E85" s="5">
        <f t="shared" si="0"/>
        <v>52</v>
      </c>
      <c r="F85" s="6"/>
      <c r="G85" s="6">
        <f>VLOOKUP(F85,Barème!A:D,3,FALSE)</f>
        <v>0</v>
      </c>
      <c r="H85" s="8"/>
      <c r="I85" s="8">
        <f>VLOOKUP(H85,Barème!A:D,4,FALSE)</f>
        <v>0</v>
      </c>
      <c r="J85" s="10"/>
      <c r="K85" s="10">
        <f>VLOOKUP(J85,Barème!A:D,3,FALSE)</f>
        <v>0</v>
      </c>
      <c r="L85" s="33" t="s">
        <v>529</v>
      </c>
      <c r="M85" s="11"/>
      <c r="N85" s="11">
        <f>VLOOKUP(M85,Barème!A:D,2,FALSE)</f>
        <v>0</v>
      </c>
    </row>
    <row r="86" spans="1:14" ht="15.75" customHeight="1">
      <c r="A86" s="12">
        <v>82</v>
      </c>
      <c r="B86" s="24" t="s">
        <v>530</v>
      </c>
      <c r="C86" s="24" t="s">
        <v>531</v>
      </c>
      <c r="D86" s="24" t="s">
        <v>36</v>
      </c>
      <c r="E86" s="5">
        <f t="shared" si="0"/>
        <v>50</v>
      </c>
      <c r="F86" s="6"/>
      <c r="G86" s="6">
        <f>VLOOKUP(F86,Barème!A:D,3,FALSE)</f>
        <v>0</v>
      </c>
      <c r="H86" s="8"/>
      <c r="I86" s="8">
        <f>VLOOKUP(H86,Barème!A:D,4,FALSE)</f>
        <v>0</v>
      </c>
      <c r="J86" s="10"/>
      <c r="K86" s="10">
        <f>VLOOKUP(J86,Barème!A:D,3,FALSE)</f>
        <v>0</v>
      </c>
      <c r="L86" s="33" t="s">
        <v>534</v>
      </c>
      <c r="M86" s="11"/>
      <c r="N86" s="11">
        <f>VLOOKUP(M86,Barème!A:D,2,FALSE)</f>
        <v>0</v>
      </c>
    </row>
    <row r="87" spans="1:14" ht="15.75" customHeight="1">
      <c r="A87" s="12">
        <v>83</v>
      </c>
      <c r="B87" s="24" t="s">
        <v>535</v>
      </c>
      <c r="C87" s="24" t="s">
        <v>536</v>
      </c>
      <c r="D87" s="24" t="s">
        <v>36</v>
      </c>
      <c r="E87" s="5">
        <f t="shared" si="0"/>
        <v>49</v>
      </c>
      <c r="F87" s="6"/>
      <c r="G87" s="6">
        <f>VLOOKUP(F87,Barème!A:D,3,FALSE)</f>
        <v>0</v>
      </c>
      <c r="H87" s="8"/>
      <c r="I87" s="8">
        <f>VLOOKUP(H87,Barème!A:D,4,FALSE)</f>
        <v>0</v>
      </c>
      <c r="J87" s="10"/>
      <c r="K87" s="10">
        <f>VLOOKUP(J87,Barème!A:D,3,FALSE)</f>
        <v>0</v>
      </c>
      <c r="L87" s="33" t="s">
        <v>508</v>
      </c>
      <c r="M87" s="11"/>
      <c r="N87" s="11">
        <f>VLOOKUP(M87,Barème!A:D,2,FALSE)</f>
        <v>0</v>
      </c>
    </row>
    <row r="88" spans="1:14" ht="15.75" customHeight="1">
      <c r="A88" s="12">
        <v>84</v>
      </c>
      <c r="B88" s="24" t="s">
        <v>538</v>
      </c>
      <c r="C88" s="24" t="s">
        <v>539</v>
      </c>
      <c r="D88" s="24" t="s">
        <v>338</v>
      </c>
      <c r="E88" s="5">
        <f t="shared" si="0"/>
        <v>46</v>
      </c>
      <c r="F88" s="6"/>
      <c r="G88" s="6">
        <f>VLOOKUP(F88,Barème!A:D,3,FALSE)</f>
        <v>0</v>
      </c>
      <c r="H88" s="8"/>
      <c r="I88" s="8">
        <f>VLOOKUP(H88,Barème!A:D,4,FALSE)</f>
        <v>0</v>
      </c>
      <c r="J88" s="10"/>
      <c r="K88" s="10">
        <f>VLOOKUP(J88,Barème!A:D,3,FALSE)</f>
        <v>0</v>
      </c>
      <c r="L88" s="33" t="s">
        <v>542</v>
      </c>
      <c r="M88" s="11"/>
      <c r="N88" s="11">
        <f>VLOOKUP(M88,Barème!A:D,2,FALSE)</f>
        <v>0</v>
      </c>
    </row>
    <row r="89" spans="1:14" ht="15.75" customHeight="1">
      <c r="A89" s="12">
        <v>85</v>
      </c>
      <c r="B89" s="24" t="s">
        <v>543</v>
      </c>
      <c r="C89" s="24" t="s">
        <v>420</v>
      </c>
      <c r="D89" s="24" t="s">
        <v>144</v>
      </c>
      <c r="E89" s="5">
        <f t="shared" si="0"/>
        <v>42</v>
      </c>
      <c r="F89" s="6"/>
      <c r="G89" s="6">
        <f>VLOOKUP(F89,Barème!A:D,3,FALSE)</f>
        <v>0</v>
      </c>
      <c r="H89" s="8"/>
      <c r="I89" s="8">
        <f>VLOOKUP(H89,Barème!A:D,4,FALSE)</f>
        <v>0</v>
      </c>
      <c r="J89" s="10"/>
      <c r="K89" s="10">
        <f>VLOOKUP(J89,Barème!A:D,3,FALSE)</f>
        <v>0</v>
      </c>
      <c r="L89" s="33" t="s">
        <v>546</v>
      </c>
      <c r="M89" s="11"/>
      <c r="N89" s="11">
        <f>VLOOKUP(M89,Barème!A:D,2,FALSE)</f>
        <v>0</v>
      </c>
    </row>
    <row r="90" spans="1:14" ht="15.75" customHeight="1">
      <c r="A90" s="12">
        <v>86</v>
      </c>
      <c r="B90" s="24" t="s">
        <v>547</v>
      </c>
      <c r="C90" s="24" t="s">
        <v>548</v>
      </c>
      <c r="D90" s="24" t="s">
        <v>64</v>
      </c>
      <c r="E90" s="5">
        <f t="shared" si="0"/>
        <v>41</v>
      </c>
      <c r="F90" s="6"/>
      <c r="G90" s="6">
        <f>VLOOKUP(F90,Barème!A:D,3,FALSE)</f>
        <v>0</v>
      </c>
      <c r="H90" s="8"/>
      <c r="I90" s="8">
        <f>VLOOKUP(H90,Barème!A:D,4,FALSE)</f>
        <v>0</v>
      </c>
      <c r="J90" s="10"/>
      <c r="K90" s="10">
        <f>VLOOKUP(J90,Barème!A:D,3,FALSE)</f>
        <v>0</v>
      </c>
      <c r="L90" s="33" t="s">
        <v>550</v>
      </c>
      <c r="M90" s="11"/>
      <c r="N90" s="11">
        <f>VLOOKUP(M90,Barème!A:D,2,FALSE)</f>
        <v>0</v>
      </c>
    </row>
    <row r="91" spans="1:14" ht="15.75" customHeight="1">
      <c r="A91" s="12">
        <v>87</v>
      </c>
      <c r="B91" s="24" t="s">
        <v>551</v>
      </c>
      <c r="C91" s="24" t="s">
        <v>552</v>
      </c>
      <c r="D91" s="24" t="s">
        <v>141</v>
      </c>
      <c r="E91" s="5">
        <f t="shared" si="0"/>
        <v>41</v>
      </c>
      <c r="F91" s="6"/>
      <c r="G91" s="6">
        <f>VLOOKUP(F91,Barème!A:D,3,FALSE)</f>
        <v>0</v>
      </c>
      <c r="H91" s="8"/>
      <c r="I91" s="8">
        <f>VLOOKUP(H91,Barème!A:D,4,FALSE)</f>
        <v>0</v>
      </c>
      <c r="J91" s="10"/>
      <c r="K91" s="10">
        <f>VLOOKUP(J91,Barème!A:D,3,FALSE)</f>
        <v>0</v>
      </c>
      <c r="L91" s="33" t="s">
        <v>550</v>
      </c>
      <c r="M91" s="11"/>
      <c r="N91" s="11">
        <f>VLOOKUP(M91,Barème!A:D,2,FALSE)</f>
        <v>0</v>
      </c>
    </row>
    <row r="92" spans="1:14" ht="15.75" customHeight="1">
      <c r="A92" s="12">
        <v>88</v>
      </c>
      <c r="B92" s="24" t="s">
        <v>554</v>
      </c>
      <c r="C92" s="24" t="s">
        <v>555</v>
      </c>
      <c r="D92" s="24" t="s">
        <v>277</v>
      </c>
      <c r="E92" s="5">
        <f t="shared" si="0"/>
        <v>37</v>
      </c>
      <c r="F92" s="6"/>
      <c r="G92" s="6">
        <f>VLOOKUP(F92,Barème!A:D,3,FALSE)</f>
        <v>0</v>
      </c>
      <c r="H92" s="8"/>
      <c r="I92" s="8">
        <f>VLOOKUP(H92,Barème!A:D,4,FALSE)</f>
        <v>0</v>
      </c>
      <c r="J92" s="10"/>
      <c r="K92" s="10">
        <f>VLOOKUP(J92,Barème!A:D,3,FALSE)</f>
        <v>0</v>
      </c>
      <c r="L92" s="33" t="s">
        <v>556</v>
      </c>
      <c r="M92" s="11"/>
      <c r="N92" s="11">
        <f>VLOOKUP(M92,Barème!A:D,2,FALSE)</f>
        <v>0</v>
      </c>
    </row>
    <row r="93" spans="1:14" ht="15.75" customHeight="1">
      <c r="A93" s="12">
        <v>89</v>
      </c>
      <c r="B93" s="24" t="s">
        <v>420</v>
      </c>
      <c r="C93" s="24" t="s">
        <v>557</v>
      </c>
      <c r="D93" s="24" t="s">
        <v>64</v>
      </c>
      <c r="E93" s="5">
        <f t="shared" si="0"/>
        <v>34</v>
      </c>
      <c r="F93" s="6"/>
      <c r="G93" s="6">
        <f>VLOOKUP(F93,Barème!A:D,3,FALSE)</f>
        <v>0</v>
      </c>
      <c r="H93" s="8"/>
      <c r="I93" s="8">
        <f>VLOOKUP(H93,Barème!A:D,4,FALSE)</f>
        <v>0</v>
      </c>
      <c r="J93" s="10"/>
      <c r="K93" s="10">
        <f>VLOOKUP(J93,Barème!A:D,3,FALSE)</f>
        <v>0</v>
      </c>
      <c r="L93" s="33" t="s">
        <v>559</v>
      </c>
      <c r="M93" s="11"/>
      <c r="N93" s="11">
        <f>VLOOKUP(M93,Barème!A:D,2,FALSE)</f>
        <v>0</v>
      </c>
    </row>
    <row r="94" spans="1:14" ht="15.75" customHeight="1">
      <c r="A94" s="12">
        <v>90</v>
      </c>
      <c r="B94" s="24" t="s">
        <v>562</v>
      </c>
      <c r="C94" s="24" t="s">
        <v>563</v>
      </c>
      <c r="D94" s="24" t="s">
        <v>277</v>
      </c>
      <c r="E94" s="5">
        <f t="shared" si="0"/>
        <v>27</v>
      </c>
      <c r="F94" s="6"/>
      <c r="G94" s="6">
        <f>VLOOKUP(F94,Barème!A:D,3,FALSE)</f>
        <v>0</v>
      </c>
      <c r="H94" s="8"/>
      <c r="I94" s="8">
        <f>VLOOKUP(H94,Barème!A:D,4,FALSE)</f>
        <v>0</v>
      </c>
      <c r="J94" s="10"/>
      <c r="K94" s="10">
        <f>VLOOKUP(J94,Barème!A:D,3,FALSE)</f>
        <v>0</v>
      </c>
      <c r="L94" s="33" t="s">
        <v>566</v>
      </c>
      <c r="M94" s="11"/>
      <c r="N94" s="11">
        <f>VLOOKUP(M94,Barème!A:D,2,FALSE)</f>
        <v>0</v>
      </c>
    </row>
    <row r="95" spans="1:14" ht="15.75" customHeight="1">
      <c r="A95" s="12">
        <v>91</v>
      </c>
      <c r="B95" s="24" t="s">
        <v>509</v>
      </c>
      <c r="C95" s="24" t="s">
        <v>567</v>
      </c>
      <c r="D95" s="24" t="s">
        <v>277</v>
      </c>
      <c r="E95" s="5">
        <f t="shared" si="0"/>
        <v>17</v>
      </c>
      <c r="F95" s="6"/>
      <c r="G95" s="6">
        <f>VLOOKUP(F95,Barème!A:D,3,FALSE)</f>
        <v>0</v>
      </c>
      <c r="H95" s="8"/>
      <c r="I95" s="8">
        <f>VLOOKUP(H95,Barème!A:D,4,FALSE)</f>
        <v>0</v>
      </c>
      <c r="J95" s="10"/>
      <c r="K95" s="10">
        <f>VLOOKUP(J95,Barème!A:D,3,FALSE)</f>
        <v>0</v>
      </c>
      <c r="L95" s="33" t="s">
        <v>570</v>
      </c>
      <c r="M95" s="11"/>
      <c r="N95" s="11">
        <f>VLOOKUP(M95,Barème!A:D,2,FALSE)</f>
        <v>0</v>
      </c>
    </row>
    <row r="96" spans="1:14" ht="15.75" customHeight="1">
      <c r="A96" s="12">
        <v>92</v>
      </c>
      <c r="B96" s="24" t="s">
        <v>571</v>
      </c>
      <c r="C96" s="24" t="s">
        <v>403</v>
      </c>
      <c r="D96" s="24" t="s">
        <v>57</v>
      </c>
      <c r="E96" s="5">
        <f t="shared" si="0"/>
        <v>1.5</v>
      </c>
      <c r="F96" s="6" t="s">
        <v>120</v>
      </c>
      <c r="G96" s="6">
        <f>VLOOKUP(F96,Barème!A:D,3,FALSE)</f>
        <v>1.5</v>
      </c>
      <c r="H96" s="8"/>
      <c r="I96" s="8">
        <f>VLOOKUP(H96,Barème!A:D,4,FALSE)</f>
        <v>0</v>
      </c>
      <c r="J96" s="10"/>
      <c r="K96" s="10">
        <f>VLOOKUP(J96,Barème!A:D,3,FALSE)</f>
        <v>0</v>
      </c>
      <c r="L96" s="33"/>
      <c r="M96" s="11"/>
      <c r="N96" s="11">
        <f>VLOOKUP(M96,Barème!A:D,2,FALSE)</f>
        <v>0</v>
      </c>
    </row>
    <row r="97" spans="1:14" ht="15.75" customHeight="1">
      <c r="A97" s="12">
        <v>93</v>
      </c>
      <c r="B97" s="24" t="s">
        <v>576</v>
      </c>
      <c r="C97" s="24" t="s">
        <v>577</v>
      </c>
      <c r="D97" s="24" t="s">
        <v>129</v>
      </c>
      <c r="E97" s="5">
        <f t="shared" si="0"/>
        <v>1.5</v>
      </c>
      <c r="F97" s="6" t="s">
        <v>205</v>
      </c>
      <c r="G97" s="6">
        <f>VLOOKUP(F97,Barème!A:D,3,FALSE)</f>
        <v>1.5</v>
      </c>
      <c r="H97" s="8"/>
      <c r="I97" s="8">
        <f>VLOOKUP(H97,Barème!A:D,4,FALSE)</f>
        <v>0</v>
      </c>
      <c r="J97" s="10"/>
      <c r="K97" s="10">
        <f>VLOOKUP(J97,Barème!A:D,3,FALSE)</f>
        <v>0</v>
      </c>
      <c r="L97" s="33"/>
      <c r="M97" s="11"/>
      <c r="N97" s="11">
        <f>VLOOKUP(M97,Barème!A:D,2,FALSE)</f>
        <v>0</v>
      </c>
    </row>
    <row r="98" spans="1:14" ht="15.75" customHeight="1">
      <c r="A98" s="12">
        <v>94</v>
      </c>
      <c r="B98" s="24" t="s">
        <v>580</v>
      </c>
      <c r="C98" s="24" t="s">
        <v>427</v>
      </c>
      <c r="D98" s="24" t="s">
        <v>581</v>
      </c>
      <c r="E98" s="5">
        <f t="shared" si="0"/>
        <v>0</v>
      </c>
      <c r="F98" s="6"/>
      <c r="G98" s="6">
        <f>VLOOKUP(F98,Barème!A:D,3,FALSE)</f>
        <v>0</v>
      </c>
      <c r="H98" s="8"/>
      <c r="I98" s="8">
        <f>VLOOKUP(H98,Barème!A:D,4,FALSE)</f>
        <v>0</v>
      </c>
      <c r="J98" s="10"/>
      <c r="K98" s="10">
        <f>VLOOKUP(J98,Barème!A:D,3,FALSE)</f>
        <v>0</v>
      </c>
      <c r="L98" s="33" t="s">
        <v>582</v>
      </c>
      <c r="M98" s="11"/>
      <c r="N98" s="11">
        <f>VLOOKUP(M98,Barème!A:D,2,FALSE)</f>
        <v>0</v>
      </c>
    </row>
    <row r="99" spans="1:14" ht="15.75" customHeight="1">
      <c r="A99" s="12">
        <v>95</v>
      </c>
      <c r="B99" s="24" t="s">
        <v>585</v>
      </c>
      <c r="C99" s="24" t="s">
        <v>586</v>
      </c>
      <c r="D99" s="24" t="s">
        <v>239</v>
      </c>
      <c r="E99" s="5">
        <f t="shared" si="0"/>
        <v>0</v>
      </c>
      <c r="F99" s="6"/>
      <c r="G99" s="6">
        <f>VLOOKUP(F99,Barème!A:D,3,FALSE)</f>
        <v>0</v>
      </c>
      <c r="H99" s="8"/>
      <c r="I99" s="8">
        <f>VLOOKUP(H99,Barème!A:D,4,FALSE)</f>
        <v>0</v>
      </c>
      <c r="J99" s="10"/>
      <c r="K99" s="10">
        <f>VLOOKUP(J99,Barème!A:D,3,FALSE)</f>
        <v>0</v>
      </c>
      <c r="L99" s="33" t="s">
        <v>582</v>
      </c>
      <c r="M99" s="11"/>
      <c r="N99" s="11">
        <f>VLOOKUP(M99,Barème!A:D,2,FALSE)</f>
        <v>0</v>
      </c>
    </row>
    <row r="100" spans="1:14" ht="15.75" customHeight="1">
      <c r="A100" s="13"/>
      <c r="E100" s="40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5.75" customHeight="1">
      <c r="A101" s="13"/>
      <c r="E101" s="40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5.75" customHeight="1">
      <c r="A102" s="13"/>
      <c r="E102" s="40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5.75" customHeight="1">
      <c r="A103" s="13"/>
      <c r="E103" s="40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5.75" customHeight="1">
      <c r="A104" s="13"/>
      <c r="E104" s="40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ht="15.75" customHeight="1">
      <c r="A105" s="13"/>
      <c r="E105" s="40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5.75" customHeight="1">
      <c r="A106" s="13"/>
      <c r="E106" s="40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5.75" customHeight="1">
      <c r="A107" s="13"/>
      <c r="E107" s="40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15.75" customHeight="1">
      <c r="A108" s="13"/>
      <c r="E108" s="40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5.75" customHeight="1">
      <c r="A109" s="13"/>
      <c r="E109" s="40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ht="15.75" customHeight="1">
      <c r="A110" s="13"/>
      <c r="E110" s="40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t="15.75" customHeight="1">
      <c r="A111" s="13"/>
      <c r="E111" s="40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5.75" customHeight="1">
      <c r="A112" s="13"/>
      <c r="E112" s="40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1:14" ht="15.75" customHeight="1">
      <c r="A113" s="13"/>
      <c r="E113" s="40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5.75" customHeight="1">
      <c r="A114" s="13"/>
      <c r="E114" s="40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5.75" customHeight="1">
      <c r="A115" s="13"/>
      <c r="E115" s="40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ht="15.75" customHeight="1">
      <c r="A116" s="13"/>
      <c r="E116" s="40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ht="15.75" customHeight="1">
      <c r="A117" s="13"/>
      <c r="E117" s="40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15.75" customHeight="1">
      <c r="A118" s="13"/>
      <c r="E118" s="40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ht="15.75" customHeight="1">
      <c r="A119" s="13"/>
      <c r="E119" s="40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ht="15.75" customHeight="1">
      <c r="A120" s="13"/>
      <c r="E120" s="40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4" ht="15.75" customHeight="1">
      <c r="A121" s="13"/>
      <c r="E121" s="40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ht="15.75" customHeight="1">
      <c r="A122" s="13"/>
      <c r="E122" s="40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ht="15.75" customHeight="1">
      <c r="A123" s="13"/>
      <c r="E123" s="40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5.75" customHeight="1">
      <c r="A124" s="13"/>
      <c r="E124" s="40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ht="15.75" customHeight="1">
      <c r="A125" s="13"/>
      <c r="E125" s="40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5.75" customHeight="1">
      <c r="A126" s="13"/>
      <c r="E126" s="40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5.75" customHeight="1">
      <c r="A127" s="13"/>
      <c r="E127" s="40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5.75" customHeight="1">
      <c r="A128" s="13"/>
      <c r="E128" s="40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ht="15.75" customHeight="1">
      <c r="A129" s="13"/>
      <c r="E129" s="40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ht="15.75" customHeight="1">
      <c r="A130" s="13"/>
      <c r="E130" s="40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ht="15.75" customHeight="1">
      <c r="A131" s="13"/>
      <c r="E131" s="40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15.75" customHeight="1">
      <c r="A132" s="13"/>
      <c r="E132" s="40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ht="15.75" customHeight="1">
      <c r="A133" s="13"/>
      <c r="E133" s="40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ht="15.75" customHeight="1">
      <c r="A134" s="13"/>
      <c r="E134" s="40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ht="15.75" customHeight="1">
      <c r="A135" s="13"/>
      <c r="E135" s="40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4" ht="15.75" customHeight="1">
      <c r="A136" s="13"/>
      <c r="E136" s="40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ht="15.75" customHeight="1">
      <c r="A137" s="13"/>
      <c r="E137" s="40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ht="15.75" customHeight="1">
      <c r="A138" s="13"/>
      <c r="E138" s="40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ht="15.75" customHeight="1">
      <c r="A139" s="13"/>
      <c r="E139" s="40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ht="15.75" customHeight="1">
      <c r="A140" s="13"/>
      <c r="E140" s="40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ht="15.75" customHeight="1">
      <c r="A141" s="13"/>
      <c r="E141" s="40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ht="15.75" customHeight="1">
      <c r="A142" s="13"/>
      <c r="E142" s="40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4" ht="15.75" customHeight="1">
      <c r="A143" s="13"/>
      <c r="E143" s="40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ht="15.75" customHeight="1">
      <c r="A144" s="13"/>
      <c r="E144" s="40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ht="15.75" customHeight="1">
      <c r="A145" s="13"/>
      <c r="E145" s="40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ht="15.75" customHeight="1">
      <c r="A146" s="13"/>
      <c r="E146" s="40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ht="15.75" customHeight="1">
      <c r="A147" s="13"/>
      <c r="E147" s="40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ht="15.75" customHeight="1">
      <c r="A148" s="13"/>
      <c r="E148" s="40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ht="15.75" customHeight="1">
      <c r="A149" s="13"/>
      <c r="E149" s="40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1:14" ht="15.75" customHeight="1">
      <c r="A150" s="13"/>
      <c r="E150" s="40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ht="15.75" customHeight="1">
      <c r="A151" s="13"/>
      <c r="E151" s="40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ht="15.75" customHeight="1">
      <c r="A152" s="13"/>
      <c r="E152" s="40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ht="15.75" customHeight="1">
      <c r="A153" s="13"/>
      <c r="E153" s="40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ht="15.75" customHeight="1">
      <c r="A154" s="13"/>
      <c r="E154" s="40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ht="15.75" customHeight="1">
      <c r="A155" s="13"/>
      <c r="E155" s="40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ht="15.75" customHeight="1">
      <c r="A156" s="13"/>
      <c r="E156" s="40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1:14" ht="15.75" customHeight="1">
      <c r="A157" s="13"/>
      <c r="E157" s="40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ht="15.75" customHeight="1">
      <c r="A158" s="13"/>
      <c r="E158" s="40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ht="15.75" customHeight="1">
      <c r="A159" s="13"/>
      <c r="E159" s="40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ht="15.75" customHeight="1">
      <c r="A160" s="13"/>
      <c r="E160" s="40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ht="15.75" customHeight="1">
      <c r="A161" s="13"/>
      <c r="E161" s="40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ht="15.75" customHeight="1">
      <c r="A162" s="13"/>
      <c r="E162" s="40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ht="15.75" customHeight="1">
      <c r="A163" s="13"/>
      <c r="E163" s="40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ht="15.75" customHeight="1">
      <c r="A164" s="13"/>
      <c r="E164" s="40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4" ht="15.75" customHeight="1">
      <c r="A165" s="13"/>
      <c r="E165" s="40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ht="15.75" customHeight="1">
      <c r="A166" s="13"/>
      <c r="E166" s="40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ht="15.75" customHeight="1">
      <c r="A167" s="13"/>
      <c r="E167" s="40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ht="15.75" customHeight="1">
      <c r="A168" s="13"/>
      <c r="E168" s="40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ht="15.75" customHeight="1">
      <c r="A169" s="13"/>
      <c r="E169" s="40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ht="15.75" customHeight="1">
      <c r="A170" s="13"/>
      <c r="E170" s="40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ht="15.75" customHeight="1">
      <c r="A171" s="13"/>
      <c r="E171" s="40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ht="15.75" customHeight="1">
      <c r="A172" s="13"/>
      <c r="E172" s="40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ht="15.75" customHeight="1">
      <c r="A173" s="13"/>
      <c r="E173" s="40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ht="15.75" customHeight="1">
      <c r="A174" s="13"/>
      <c r="E174" s="40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ht="15.75" customHeight="1">
      <c r="A175" s="13"/>
      <c r="E175" s="40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ht="15.75" customHeight="1">
      <c r="A176" s="13"/>
      <c r="E176" s="40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ht="15.75" customHeight="1">
      <c r="A177" s="13"/>
      <c r="E177" s="40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ht="15.75" customHeight="1">
      <c r="A178" s="13"/>
      <c r="E178" s="40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ht="15.75" customHeight="1">
      <c r="A179" s="13"/>
      <c r="E179" s="40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ht="15.75" customHeight="1">
      <c r="A180" s="13"/>
      <c r="E180" s="40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1:14" ht="15.75" customHeight="1">
      <c r="A181" s="13"/>
      <c r="E181" s="40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ht="15.75" customHeight="1">
      <c r="A182" s="13"/>
      <c r="E182" s="40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ht="15.75" customHeight="1">
      <c r="A183" s="13"/>
      <c r="E183" s="40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ht="15.75" customHeight="1">
      <c r="A184" s="13"/>
      <c r="E184" s="40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ht="15.75" customHeight="1">
      <c r="A185" s="13"/>
      <c r="E185" s="40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ht="15.75" customHeight="1">
      <c r="A186" s="13"/>
      <c r="E186" s="40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ht="15.75" customHeight="1">
      <c r="A187" s="13"/>
      <c r="E187" s="40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ht="15.75" customHeight="1">
      <c r="A188" s="13"/>
      <c r="E188" s="40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1:14" ht="15.75" customHeight="1">
      <c r="A189" s="13"/>
      <c r="E189" s="40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ht="15.75" customHeight="1">
      <c r="A190" s="13"/>
      <c r="E190" s="40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ht="15.75" customHeight="1">
      <c r="A191" s="13"/>
      <c r="E191" s="40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ht="15.75" customHeight="1">
      <c r="A192" s="13"/>
      <c r="E192" s="40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ht="15.75" customHeight="1">
      <c r="A193" s="13"/>
      <c r="E193" s="40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ht="15.75" customHeight="1">
      <c r="A194" s="13"/>
      <c r="E194" s="40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ht="15.75" customHeight="1">
      <c r="A195" s="13"/>
      <c r="E195" s="40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ht="15.75" customHeight="1">
      <c r="A196" s="13"/>
      <c r="E196" s="40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1:14" ht="15.75" customHeight="1">
      <c r="A197" s="13"/>
      <c r="E197" s="40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ht="15.75" customHeight="1">
      <c r="A198" s="13"/>
      <c r="E198" s="40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ht="15.75" customHeight="1">
      <c r="A199" s="13"/>
      <c r="E199" s="40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ht="15.75" customHeight="1">
      <c r="A200" s="13"/>
      <c r="E200" s="40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ht="15.75" customHeight="1">
      <c r="A201" s="13"/>
      <c r="E201" s="40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ht="15.75" customHeight="1">
      <c r="A202" s="13"/>
      <c r="E202" s="40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ht="15.75" customHeight="1">
      <c r="A203" s="13"/>
      <c r="E203" s="40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ht="15.75" customHeight="1">
      <c r="A204" s="13"/>
      <c r="E204" s="40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 ht="15.75" customHeight="1">
      <c r="A205" s="13"/>
      <c r="E205" s="40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 ht="15.75" customHeight="1">
      <c r="A206" s="13"/>
      <c r="E206" s="40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ht="15.75" customHeight="1">
      <c r="A207" s="13"/>
      <c r="E207" s="40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1:14" ht="15.75" customHeight="1">
      <c r="A208" s="13"/>
      <c r="E208" s="40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1:14" ht="15.75" customHeight="1">
      <c r="A209" s="13"/>
      <c r="E209" s="40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1:14" ht="15.75" customHeight="1">
      <c r="A210" s="13"/>
      <c r="E210" s="40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1:14" ht="15.75" customHeight="1">
      <c r="A211" s="13"/>
      <c r="E211" s="40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1:14" ht="15.75" customHeight="1">
      <c r="A212" s="13"/>
      <c r="E212" s="40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1:14" ht="15.75" customHeight="1">
      <c r="A213" s="13"/>
      <c r="E213" s="40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1:14" ht="15.75" customHeight="1">
      <c r="A214" s="13"/>
      <c r="E214" s="40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1:14" ht="15.75" customHeight="1">
      <c r="A215" s="13"/>
      <c r="E215" s="40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1:14" ht="15.75" customHeight="1">
      <c r="A216" s="13"/>
      <c r="E216" s="40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1:14" ht="15.75" customHeight="1">
      <c r="A217" s="13"/>
      <c r="E217" s="40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1:14" ht="15.75" customHeight="1">
      <c r="A218" s="13"/>
      <c r="E218" s="40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1:14" ht="15.75" customHeight="1">
      <c r="A219" s="13"/>
      <c r="E219" s="40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1:14" ht="15.75" customHeight="1">
      <c r="A220" s="13"/>
      <c r="E220" s="40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1:14" ht="15.75" customHeight="1">
      <c r="A221" s="13"/>
      <c r="E221" s="40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1:14" ht="15.75" customHeight="1">
      <c r="A222" s="13"/>
      <c r="E222" s="40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1:14" ht="15.75" customHeight="1">
      <c r="A223" s="13"/>
      <c r="E223" s="40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1:14" ht="15.75" customHeight="1">
      <c r="A224" s="13"/>
      <c r="E224" s="40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1:14" ht="15.75" customHeight="1">
      <c r="A225" s="13"/>
      <c r="E225" s="40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1:14" ht="15.75" customHeight="1">
      <c r="A226" s="13"/>
      <c r="E226" s="40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1:14" ht="15.75" customHeight="1">
      <c r="A227" s="13"/>
      <c r="E227" s="40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1:14" ht="15.75" customHeight="1">
      <c r="A228" s="13"/>
      <c r="E228" s="40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1:14" ht="15.75" customHeight="1">
      <c r="A229" s="13"/>
      <c r="E229" s="40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1:14" ht="15.75" customHeight="1">
      <c r="A230" s="13"/>
      <c r="E230" s="40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1:14" ht="15.75" customHeight="1">
      <c r="A231" s="13"/>
      <c r="E231" s="40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1:14" ht="15.75" customHeight="1">
      <c r="A232" s="13"/>
      <c r="E232" s="40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1:14" ht="15.75" customHeight="1">
      <c r="A233" s="13"/>
      <c r="E233" s="40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1:14" ht="15.75" customHeight="1">
      <c r="A234" s="13"/>
      <c r="E234" s="40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1:14" ht="15.75" customHeight="1">
      <c r="A235" s="13"/>
      <c r="E235" s="40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1:14" ht="15.75" customHeight="1"/>
    <row r="237" spans="1:14" ht="15.75" customHeight="1"/>
    <row r="238" spans="1:14" ht="15.75" customHeight="1"/>
    <row r="239" spans="1:14" ht="15.75" customHeight="1"/>
    <row r="240" spans="1:1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8goWTh25NQzGodupdKXYfDIGZB3sFAvWsx6s9LDvTQ9q1MVzL1rqnYy2HxnIHolHdeBPwJJBksLJ/jvcSNhRTQ==" saltValue="4X1fiGySDRN5fUCRz/xxww==" spinCount="100000" sheet="1" objects="1" scenarios="1"/>
  <mergeCells count="10">
    <mergeCell ref="M2:N2"/>
    <mergeCell ref="M1:N1"/>
    <mergeCell ref="H1:I1"/>
    <mergeCell ref="J2:K2"/>
    <mergeCell ref="J1:K1"/>
    <mergeCell ref="A1:D2"/>
    <mergeCell ref="E1:E2"/>
    <mergeCell ref="F2:G2"/>
    <mergeCell ref="F1:G1"/>
    <mergeCell ref="H2:I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>
      <selection sqref="A1:D2"/>
    </sheetView>
  </sheetViews>
  <sheetFormatPr baseColWidth="10" defaultColWidth="14.42578125" defaultRowHeight="15" customHeight="1"/>
  <cols>
    <col min="1" max="1" width="7" customWidth="1"/>
    <col min="2" max="2" width="17.7109375" customWidth="1"/>
    <col min="3" max="3" width="13.140625" customWidth="1"/>
    <col min="4" max="4" width="37.28515625" customWidth="1"/>
    <col min="5" max="5" width="10" customWidth="1"/>
    <col min="6" max="7" width="8.140625" customWidth="1"/>
    <col min="8" max="9" width="9.140625" customWidth="1"/>
    <col min="10" max="14" width="8.140625" customWidth="1"/>
    <col min="15" max="17" width="10" customWidth="1"/>
    <col min="18" max="18" width="13.42578125" customWidth="1"/>
  </cols>
  <sheetData>
    <row r="1" spans="1:26">
      <c r="A1" s="60" t="s">
        <v>1</v>
      </c>
      <c r="B1" s="61"/>
      <c r="C1" s="61"/>
      <c r="D1" s="62"/>
      <c r="E1" s="63" t="s">
        <v>3</v>
      </c>
      <c r="F1" s="59" t="s">
        <v>4</v>
      </c>
      <c r="G1" s="56"/>
      <c r="H1" s="57" t="s">
        <v>5</v>
      </c>
      <c r="I1" s="56"/>
      <c r="J1" s="55" t="s">
        <v>6</v>
      </c>
      <c r="K1" s="56"/>
      <c r="L1" s="1" t="s">
        <v>7</v>
      </c>
      <c r="M1" s="58" t="s">
        <v>8</v>
      </c>
      <c r="N1" s="56"/>
    </row>
    <row r="2" spans="1:26">
      <c r="A2" s="65"/>
      <c r="B2" s="65"/>
      <c r="C2" s="65"/>
      <c r="D2" s="66"/>
      <c r="E2" s="64"/>
      <c r="F2" s="59" t="s">
        <v>9</v>
      </c>
      <c r="G2" s="56"/>
      <c r="H2" s="57" t="s">
        <v>10</v>
      </c>
      <c r="I2" s="56"/>
      <c r="J2" s="55" t="s">
        <v>9</v>
      </c>
      <c r="K2" s="56"/>
      <c r="L2" s="1"/>
      <c r="M2" s="58" t="s">
        <v>11</v>
      </c>
      <c r="N2" s="56"/>
    </row>
    <row r="3" spans="1:26">
      <c r="A3" s="3"/>
      <c r="B3" s="3"/>
      <c r="C3" s="3"/>
      <c r="D3" s="7"/>
      <c r="E3" s="5"/>
      <c r="F3" s="6"/>
      <c r="G3" s="6"/>
      <c r="H3" s="8"/>
      <c r="I3" s="8"/>
      <c r="J3" s="10"/>
      <c r="K3" s="10"/>
      <c r="L3" s="1"/>
      <c r="M3" s="11"/>
      <c r="N3" s="11"/>
      <c r="O3" s="13"/>
      <c r="P3" s="13"/>
      <c r="Q3" s="13"/>
      <c r="R3" s="13"/>
    </row>
    <row r="4" spans="1:26">
      <c r="A4" s="12" t="s">
        <v>12</v>
      </c>
      <c r="B4" s="12" t="s">
        <v>13</v>
      </c>
      <c r="C4" s="12" t="s">
        <v>14</v>
      </c>
      <c r="D4" s="14" t="s">
        <v>15</v>
      </c>
      <c r="E4" s="5" t="s">
        <v>16</v>
      </c>
      <c r="F4" s="6" t="s">
        <v>12</v>
      </c>
      <c r="G4" s="6" t="s">
        <v>16</v>
      </c>
      <c r="H4" s="8" t="s">
        <v>12</v>
      </c>
      <c r="I4" s="8" t="s">
        <v>16</v>
      </c>
      <c r="J4" s="10" t="s">
        <v>12</v>
      </c>
      <c r="K4" s="10" t="s">
        <v>16</v>
      </c>
      <c r="L4" s="1" t="s">
        <v>16</v>
      </c>
      <c r="M4" s="11" t="s">
        <v>12</v>
      </c>
      <c r="N4" s="11" t="s">
        <v>16</v>
      </c>
      <c r="O4" s="13"/>
      <c r="P4" s="2"/>
      <c r="Q4" s="2"/>
      <c r="R4" s="2"/>
      <c r="S4" s="16"/>
    </row>
    <row r="5" spans="1:26">
      <c r="A5" s="15">
        <v>1</v>
      </c>
      <c r="B5" s="17" t="s">
        <v>17</v>
      </c>
      <c r="C5" s="17" t="s">
        <v>18</v>
      </c>
      <c r="D5" s="18" t="s">
        <v>19</v>
      </c>
      <c r="E5" s="5">
        <f t="shared" ref="E5:E80" si="0">G5+I5+K5+N5+L5</f>
        <v>1031</v>
      </c>
      <c r="F5" s="19">
        <v>2</v>
      </c>
      <c r="G5" s="19">
        <f>VLOOKUP(F5,Barème!A:D,3,FALSE)</f>
        <v>217.5</v>
      </c>
      <c r="H5" s="20">
        <v>3</v>
      </c>
      <c r="I5" s="20">
        <f>VLOOKUP(H5,Barème!A:D,4,FALSE)</f>
        <v>280</v>
      </c>
      <c r="J5" s="21">
        <v>2</v>
      </c>
      <c r="K5" s="21">
        <f>VLOOKUP(J5,Barème!A:D,3,FALSE)</f>
        <v>217.5</v>
      </c>
      <c r="L5" s="22">
        <v>166</v>
      </c>
      <c r="M5" s="23">
        <v>1</v>
      </c>
      <c r="N5" s="23">
        <f>VLOOKUP(M5,Barème!A:D,2,FALSE)</f>
        <v>150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A6" s="15">
        <v>2</v>
      </c>
      <c r="B6" s="17" t="s">
        <v>24</v>
      </c>
      <c r="C6" s="17" t="s">
        <v>25</v>
      </c>
      <c r="D6" s="18" t="s">
        <v>19</v>
      </c>
      <c r="E6" s="5">
        <f t="shared" si="0"/>
        <v>966</v>
      </c>
      <c r="F6" s="19">
        <v>3</v>
      </c>
      <c r="G6" s="19">
        <f>VLOOKUP(F6,Barème!A:D,3,FALSE)</f>
        <v>210</v>
      </c>
      <c r="H6" s="20">
        <v>6</v>
      </c>
      <c r="I6" s="20">
        <f>VLOOKUP(H6,Barème!A:D,4,FALSE)</f>
        <v>262</v>
      </c>
      <c r="J6" s="21">
        <v>7</v>
      </c>
      <c r="K6" s="21">
        <f>VLOOKUP(J6,Barème!A:D,3,FALSE)</f>
        <v>192</v>
      </c>
      <c r="L6" s="22">
        <v>157</v>
      </c>
      <c r="M6" s="23">
        <v>2</v>
      </c>
      <c r="N6" s="23">
        <f>VLOOKUP(M6,Barème!A:D,2,FALSE)</f>
        <v>145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>
      <c r="A7" s="15">
        <v>3</v>
      </c>
      <c r="B7" s="17" t="s">
        <v>31</v>
      </c>
      <c r="C7" s="17" t="s">
        <v>32</v>
      </c>
      <c r="D7" s="18" t="s">
        <v>19</v>
      </c>
      <c r="E7" s="5">
        <f t="shared" si="0"/>
        <v>903</v>
      </c>
      <c r="F7" s="19">
        <v>8</v>
      </c>
      <c r="G7" s="19">
        <f>VLOOKUP(F7,Barème!A:D,3,FALSE)</f>
        <v>189</v>
      </c>
      <c r="H7" s="20">
        <v>9</v>
      </c>
      <c r="I7" s="20">
        <f>VLOOKUP(H7,Barème!A:D,4,FALSE)</f>
        <v>248</v>
      </c>
      <c r="J7" s="21">
        <v>9</v>
      </c>
      <c r="K7" s="21">
        <f>VLOOKUP(J7,Barème!A:D,3,FALSE)</f>
        <v>186</v>
      </c>
      <c r="L7" s="22">
        <v>140</v>
      </c>
      <c r="M7" s="23">
        <v>3</v>
      </c>
      <c r="N7" s="23">
        <f>VLOOKUP(M7,Barème!A:D,2,FALSE)</f>
        <v>140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A8" s="12">
        <v>4</v>
      </c>
      <c r="B8" s="24" t="s">
        <v>37</v>
      </c>
      <c r="C8" s="24" t="s">
        <v>38</v>
      </c>
      <c r="D8" s="25" t="s">
        <v>39</v>
      </c>
      <c r="E8" s="5">
        <f t="shared" si="0"/>
        <v>888</v>
      </c>
      <c r="F8" s="6">
        <v>6</v>
      </c>
      <c r="G8" s="6">
        <f>VLOOKUP(F8,Barème!A:D,3,FALSE)</f>
        <v>196.5</v>
      </c>
      <c r="H8" s="8">
        <v>17</v>
      </c>
      <c r="I8" s="8">
        <f>VLOOKUP(H8,Barème!A:D,4,FALSE)</f>
        <v>226</v>
      </c>
      <c r="J8" s="10">
        <v>6</v>
      </c>
      <c r="K8" s="10">
        <f>VLOOKUP(J8,Barème!A:D,3,FALSE)</f>
        <v>196.5</v>
      </c>
      <c r="L8" s="1">
        <v>132</v>
      </c>
      <c r="M8" s="11">
        <v>4</v>
      </c>
      <c r="N8" s="11">
        <f>VLOOKUP(M8,Barème!A:D,2,FALSE)</f>
        <v>137</v>
      </c>
      <c r="P8" s="2"/>
      <c r="Q8" s="2"/>
      <c r="R8" s="2"/>
      <c r="S8" s="16"/>
    </row>
    <row r="9" spans="1:26">
      <c r="A9" s="12">
        <v>5</v>
      </c>
      <c r="B9" s="24" t="s">
        <v>43</v>
      </c>
      <c r="C9" s="24" t="s">
        <v>44</v>
      </c>
      <c r="D9" s="24" t="s">
        <v>45</v>
      </c>
      <c r="E9" s="5">
        <f t="shared" si="0"/>
        <v>755.5</v>
      </c>
      <c r="F9" s="6">
        <v>4</v>
      </c>
      <c r="G9" s="6">
        <f>VLOOKUP(F9,Barème!A:D,3,FALSE)</f>
        <v>205.5</v>
      </c>
      <c r="H9" s="8">
        <v>14</v>
      </c>
      <c r="I9" s="8">
        <f>VLOOKUP(H9,Barème!A:D,4,FALSE)</f>
        <v>232</v>
      </c>
      <c r="J9" s="10">
        <v>8</v>
      </c>
      <c r="K9" s="10">
        <f>VLOOKUP(J9,Barème!A:D,3,FALSE)</f>
        <v>189</v>
      </c>
      <c r="L9" s="1">
        <v>129</v>
      </c>
      <c r="M9" s="11"/>
      <c r="N9" s="11">
        <f>VLOOKUP(M9,Barème!A:D,2,FALSE)</f>
        <v>0</v>
      </c>
      <c r="P9" s="2"/>
      <c r="Q9" s="2"/>
      <c r="R9" s="2"/>
      <c r="S9" s="16"/>
    </row>
    <row r="10" spans="1:26">
      <c r="A10" s="12">
        <v>6</v>
      </c>
      <c r="B10" s="24" t="s">
        <v>51</v>
      </c>
      <c r="C10" s="24" t="s">
        <v>52</v>
      </c>
      <c r="D10" s="25" t="s">
        <v>48</v>
      </c>
      <c r="E10" s="5">
        <f t="shared" si="0"/>
        <v>733</v>
      </c>
      <c r="F10" s="6">
        <v>9</v>
      </c>
      <c r="G10" s="6">
        <f>VLOOKUP(F10,Barème!A:D,3,FALSE)</f>
        <v>186</v>
      </c>
      <c r="H10" s="8">
        <v>15</v>
      </c>
      <c r="I10" s="8">
        <f>VLOOKUP(H10,Barème!A:D,4,FALSE)</f>
        <v>230</v>
      </c>
      <c r="J10" s="10">
        <v>10</v>
      </c>
      <c r="K10" s="10">
        <f>VLOOKUP(J10,Barème!A:D,3,FALSE)</f>
        <v>183</v>
      </c>
      <c r="L10" s="1"/>
      <c r="M10" s="11">
        <v>5</v>
      </c>
      <c r="N10" s="11">
        <f>VLOOKUP(M10,Barème!A:D,2,FALSE)</f>
        <v>134</v>
      </c>
      <c r="P10" s="2"/>
      <c r="Q10" s="2"/>
      <c r="R10" s="2"/>
      <c r="S10" s="16"/>
    </row>
    <row r="11" spans="1:26">
      <c r="A11" s="12">
        <v>7</v>
      </c>
      <c r="B11" s="24" t="s">
        <v>60</v>
      </c>
      <c r="C11" s="24" t="s">
        <v>61</v>
      </c>
      <c r="D11" s="2" t="s">
        <v>28</v>
      </c>
      <c r="E11" s="5">
        <f t="shared" si="0"/>
        <v>714.5</v>
      </c>
      <c r="F11" s="6">
        <v>5</v>
      </c>
      <c r="G11" s="6">
        <f>VLOOKUP(F11,Barème!A:D,3,FALSE)</f>
        <v>201</v>
      </c>
      <c r="H11" s="8">
        <v>24</v>
      </c>
      <c r="I11" s="8">
        <f>VLOOKUP(H11,Barème!A:D,4,FALSE)</f>
        <v>212</v>
      </c>
      <c r="J11" s="10">
        <v>15</v>
      </c>
      <c r="K11" s="10">
        <f>VLOOKUP(J11,Barème!A:D,3,FALSE)</f>
        <v>172.5</v>
      </c>
      <c r="L11" s="1">
        <v>129</v>
      </c>
      <c r="M11" s="11"/>
      <c r="N11" s="11">
        <f>VLOOKUP(M11,Barème!A:D,2,FALSE)</f>
        <v>0</v>
      </c>
      <c r="P11" s="2"/>
      <c r="Q11" s="2"/>
      <c r="R11" s="2"/>
      <c r="S11" s="16"/>
    </row>
    <row r="12" spans="1:26">
      <c r="A12" s="12">
        <v>8</v>
      </c>
      <c r="B12" s="24" t="s">
        <v>65</v>
      </c>
      <c r="C12" s="24" t="s">
        <v>66</v>
      </c>
      <c r="D12" s="25" t="s">
        <v>64</v>
      </c>
      <c r="E12" s="5">
        <f t="shared" si="0"/>
        <v>713.5</v>
      </c>
      <c r="F12" s="6">
        <v>14</v>
      </c>
      <c r="G12" s="6">
        <f>VLOOKUP(F12,Barème!A:D,3,FALSE)</f>
        <v>174</v>
      </c>
      <c r="H12" s="8">
        <v>44</v>
      </c>
      <c r="I12" s="8">
        <f>VLOOKUP(H12,Barème!A:D,4,FALSE)</f>
        <v>172</v>
      </c>
      <c r="J12" s="10">
        <v>23</v>
      </c>
      <c r="K12" s="10">
        <f>VLOOKUP(J12,Barème!A:D,3,FALSE)</f>
        <v>160.5</v>
      </c>
      <c r="L12" s="1">
        <v>79</v>
      </c>
      <c r="M12" s="11">
        <v>7</v>
      </c>
      <c r="N12" s="11">
        <f>VLOOKUP(M12,Barème!A:D,2,FALSE)</f>
        <v>128</v>
      </c>
      <c r="P12" s="2"/>
      <c r="Q12" s="2"/>
      <c r="R12" s="2"/>
      <c r="S12" s="16"/>
    </row>
    <row r="13" spans="1:26">
      <c r="A13" s="12">
        <v>9</v>
      </c>
      <c r="B13" s="26" t="s">
        <v>21</v>
      </c>
      <c r="C13" s="26" t="s">
        <v>71</v>
      </c>
      <c r="D13" s="24" t="s">
        <v>23</v>
      </c>
      <c r="E13" s="5">
        <f t="shared" si="0"/>
        <v>704</v>
      </c>
      <c r="F13" s="6"/>
      <c r="G13" s="6">
        <f>VLOOKUP(F13,Barème!A:D,3,FALSE)</f>
        <v>0</v>
      </c>
      <c r="H13" s="8">
        <v>1</v>
      </c>
      <c r="I13" s="8">
        <f>VLOOKUP(H13,Barème!A:D,4,FALSE)</f>
        <v>300</v>
      </c>
      <c r="J13" s="10">
        <v>1</v>
      </c>
      <c r="K13" s="10">
        <f>VLOOKUP(J13,Barème!A:D,3,FALSE)</f>
        <v>225</v>
      </c>
      <c r="L13" s="1">
        <v>179</v>
      </c>
      <c r="M13" s="11"/>
      <c r="N13" s="11">
        <f>VLOOKUP(M13,Barème!A:D,2,FALSE)</f>
        <v>0</v>
      </c>
      <c r="P13" s="2"/>
      <c r="Q13" s="2"/>
      <c r="R13" s="2"/>
      <c r="S13" s="16"/>
    </row>
    <row r="14" spans="1:26">
      <c r="A14" s="12">
        <v>10</v>
      </c>
      <c r="B14" s="24" t="s">
        <v>77</v>
      </c>
      <c r="C14" s="24" t="s">
        <v>78</v>
      </c>
      <c r="D14" s="25" t="s">
        <v>19</v>
      </c>
      <c r="E14" s="5">
        <f t="shared" si="0"/>
        <v>662</v>
      </c>
      <c r="F14" s="6">
        <v>1</v>
      </c>
      <c r="G14" s="6">
        <f>VLOOKUP(F14,Barème!A:D,3,FALSE)</f>
        <v>225</v>
      </c>
      <c r="H14" s="8">
        <v>12</v>
      </c>
      <c r="I14" s="8">
        <f>VLOOKUP(H14,Barème!A:D,4,FALSE)</f>
        <v>236</v>
      </c>
      <c r="J14" s="10">
        <v>5</v>
      </c>
      <c r="K14" s="10">
        <f>VLOOKUP(J14,Barème!A:D,3,FALSE)</f>
        <v>201</v>
      </c>
      <c r="L14" s="1"/>
      <c r="M14" s="11"/>
      <c r="N14" s="11">
        <f>VLOOKUP(M14,Barème!A:D,2,FALSE)</f>
        <v>0</v>
      </c>
      <c r="P14" s="2"/>
      <c r="Q14" s="2"/>
      <c r="R14" s="2"/>
      <c r="S14" s="16"/>
    </row>
    <row r="15" spans="1:26">
      <c r="A15" s="12">
        <v>11</v>
      </c>
      <c r="B15" s="24" t="s">
        <v>82</v>
      </c>
      <c r="C15" s="24" t="s">
        <v>83</v>
      </c>
      <c r="D15" s="24" t="s">
        <v>28</v>
      </c>
      <c r="E15" s="5">
        <f t="shared" si="0"/>
        <v>657</v>
      </c>
      <c r="F15" s="6">
        <v>11</v>
      </c>
      <c r="G15" s="6">
        <f>VLOOKUP(F15,Barème!A:D,3,FALSE)</f>
        <v>180</v>
      </c>
      <c r="H15" s="8">
        <v>33</v>
      </c>
      <c r="I15" s="8">
        <f>VLOOKUP(H15,Barème!A:D,4,FALSE)</f>
        <v>194</v>
      </c>
      <c r="J15" s="10">
        <v>18</v>
      </c>
      <c r="K15" s="10">
        <f>VLOOKUP(J15,Barème!A:D,3,FALSE)</f>
        <v>168</v>
      </c>
      <c r="L15" s="1">
        <v>115</v>
      </c>
      <c r="M15" s="11"/>
      <c r="N15" s="11">
        <f>VLOOKUP(M15,Barème!A:D,2,FALSE)</f>
        <v>0</v>
      </c>
      <c r="P15" s="2"/>
      <c r="Q15" s="2"/>
      <c r="R15" s="2"/>
      <c r="S15" s="16"/>
    </row>
    <row r="16" spans="1:26">
      <c r="A16" s="12">
        <v>12</v>
      </c>
      <c r="B16" s="26" t="s">
        <v>85</v>
      </c>
      <c r="C16" s="26" t="s">
        <v>86</v>
      </c>
      <c r="D16" s="26" t="s">
        <v>45</v>
      </c>
      <c r="E16" s="5">
        <f t="shared" si="0"/>
        <v>643.5</v>
      </c>
      <c r="F16" s="6"/>
      <c r="G16" s="6">
        <f>VLOOKUP(F16,Barème!A:D,3,FALSE)</f>
        <v>0</v>
      </c>
      <c r="H16" s="8">
        <v>5</v>
      </c>
      <c r="I16" s="8">
        <f>VLOOKUP(H16,Barème!A:D,4,FALSE)</f>
        <v>268</v>
      </c>
      <c r="J16" s="10">
        <v>4</v>
      </c>
      <c r="K16" s="10">
        <f>VLOOKUP(J16,Barème!A:D,3,FALSE)</f>
        <v>205.5</v>
      </c>
      <c r="L16" s="1">
        <v>170</v>
      </c>
      <c r="M16" s="11"/>
      <c r="N16" s="11">
        <f>VLOOKUP(M16,Barème!A:D,2,FALSE)</f>
        <v>0</v>
      </c>
      <c r="P16" s="2"/>
      <c r="Q16" s="2"/>
      <c r="R16" s="2"/>
      <c r="S16" s="16"/>
    </row>
    <row r="17" spans="1:19">
      <c r="A17" s="12">
        <v>13</v>
      </c>
      <c r="B17" s="24" t="s">
        <v>93</v>
      </c>
      <c r="C17" s="24" t="s">
        <v>94</v>
      </c>
      <c r="D17" s="25" t="s">
        <v>95</v>
      </c>
      <c r="E17" s="5">
        <f t="shared" si="0"/>
        <v>631.5</v>
      </c>
      <c r="F17" s="6">
        <v>12</v>
      </c>
      <c r="G17" s="6">
        <f>VLOOKUP(F17,Barème!A:D,3,FALSE)</f>
        <v>177</v>
      </c>
      <c r="H17" s="8">
        <v>42</v>
      </c>
      <c r="I17" s="8">
        <f>VLOOKUP(H17,Barème!A:D,4,FALSE)</f>
        <v>176</v>
      </c>
      <c r="J17" s="10">
        <v>19</v>
      </c>
      <c r="K17" s="10">
        <f>VLOOKUP(J17,Barème!A:D,3,FALSE)</f>
        <v>166.5</v>
      </c>
      <c r="L17" s="1">
        <v>112</v>
      </c>
      <c r="M17" s="11"/>
      <c r="N17" s="11">
        <f>VLOOKUP(M17,Barème!A:D,2,FALSE)</f>
        <v>0</v>
      </c>
      <c r="P17" s="2"/>
      <c r="Q17" s="2"/>
      <c r="R17" s="2"/>
      <c r="S17" s="16"/>
    </row>
    <row r="18" spans="1:19">
      <c r="A18" s="12">
        <v>14</v>
      </c>
      <c r="B18" s="24" t="s">
        <v>100</v>
      </c>
      <c r="C18" s="24" t="s">
        <v>101</v>
      </c>
      <c r="D18" s="24" t="s">
        <v>19</v>
      </c>
      <c r="E18" s="5">
        <f t="shared" si="0"/>
        <v>598.5</v>
      </c>
      <c r="F18" s="6">
        <v>13</v>
      </c>
      <c r="G18" s="6">
        <f>VLOOKUP(F18,Barème!A:D,3,FALSE)</f>
        <v>175.5</v>
      </c>
      <c r="H18" s="8">
        <v>43</v>
      </c>
      <c r="I18" s="8">
        <f>VLOOKUP(H18,Barème!A:D,4,FALSE)</f>
        <v>174</v>
      </c>
      <c r="J18" s="10">
        <v>24</v>
      </c>
      <c r="K18" s="10">
        <f>VLOOKUP(J18,Barème!A:D,3,FALSE)</f>
        <v>159</v>
      </c>
      <c r="L18" s="1">
        <v>90</v>
      </c>
      <c r="M18" s="11"/>
      <c r="N18" s="11">
        <f>VLOOKUP(M18,Barème!A:D,2,FALSE)</f>
        <v>0</v>
      </c>
    </row>
    <row r="19" spans="1:19">
      <c r="A19" s="12">
        <v>15</v>
      </c>
      <c r="B19" s="24" t="s">
        <v>102</v>
      </c>
      <c r="C19" s="24" t="s">
        <v>103</v>
      </c>
      <c r="D19" s="24" t="s">
        <v>23</v>
      </c>
      <c r="E19" s="5">
        <f t="shared" si="0"/>
        <v>544</v>
      </c>
      <c r="F19" s="6">
        <v>7</v>
      </c>
      <c r="G19" s="6">
        <f>VLOOKUP(F19,Barème!A:D,3,FALSE)</f>
        <v>192</v>
      </c>
      <c r="H19" s="8">
        <v>19</v>
      </c>
      <c r="I19" s="8">
        <f>VLOOKUP(H19,Barème!A:D,4,FALSE)</f>
        <v>222</v>
      </c>
      <c r="J19" s="10"/>
      <c r="K19" s="10">
        <f>VLOOKUP(J19,Barème!A:D,3,FALSE)</f>
        <v>0</v>
      </c>
      <c r="L19" s="1">
        <v>130</v>
      </c>
      <c r="M19" s="11"/>
      <c r="N19" s="11">
        <f>VLOOKUP(M19,Barème!A:D,2,FALSE)</f>
        <v>0</v>
      </c>
    </row>
    <row r="20" spans="1:19">
      <c r="A20" s="12">
        <v>16</v>
      </c>
      <c r="B20" s="26" t="s">
        <v>108</v>
      </c>
      <c r="C20" s="26" t="s">
        <v>109</v>
      </c>
      <c r="D20" s="26" t="s">
        <v>19</v>
      </c>
      <c r="E20" s="5">
        <f t="shared" si="0"/>
        <v>525</v>
      </c>
      <c r="F20" s="6"/>
      <c r="G20" s="6">
        <f>VLOOKUP(F20,Barème!A:D,3,FALSE)</f>
        <v>0</v>
      </c>
      <c r="H20" s="8">
        <v>25</v>
      </c>
      <c r="I20" s="8">
        <f>VLOOKUP(H20,Barème!A:D,4,FALSE)</f>
        <v>210</v>
      </c>
      <c r="J20" s="10">
        <v>12</v>
      </c>
      <c r="K20" s="10">
        <f>VLOOKUP(J20,Barème!A:D,3,FALSE)</f>
        <v>177</v>
      </c>
      <c r="L20" s="1">
        <v>138</v>
      </c>
      <c r="M20" s="11"/>
      <c r="N20" s="11">
        <f>VLOOKUP(M20,Barème!A:D,2,FALSE)</f>
        <v>0</v>
      </c>
    </row>
    <row r="21" spans="1:19" ht="15.75" customHeight="1">
      <c r="A21" s="12">
        <v>17</v>
      </c>
      <c r="B21" s="24" t="s">
        <v>117</v>
      </c>
      <c r="C21" s="24" t="s">
        <v>118</v>
      </c>
      <c r="D21" s="24" t="s">
        <v>119</v>
      </c>
      <c r="E21" s="5">
        <f t="shared" si="0"/>
        <v>508.5</v>
      </c>
      <c r="F21" s="6" t="s">
        <v>120</v>
      </c>
      <c r="G21" s="6">
        <f>VLOOKUP(F21,Barème!A:D,3,FALSE)</f>
        <v>1.5</v>
      </c>
      <c r="H21" s="28">
        <v>49</v>
      </c>
      <c r="I21" s="8">
        <f>VLOOKUP(H21,Barème!A:D,4,FALSE)</f>
        <v>162</v>
      </c>
      <c r="J21" s="10">
        <v>26</v>
      </c>
      <c r="K21" s="10">
        <f>VLOOKUP(J21,Barème!A:D,3,FALSE)</f>
        <v>156</v>
      </c>
      <c r="L21" s="1">
        <v>67</v>
      </c>
      <c r="M21" s="11">
        <v>10</v>
      </c>
      <c r="N21" s="11">
        <f>VLOOKUP(M21,Barème!A:D,2,FALSE)</f>
        <v>122</v>
      </c>
    </row>
    <row r="22" spans="1:19" ht="15.75" customHeight="1">
      <c r="A22" s="12">
        <v>18</v>
      </c>
      <c r="B22" s="26" t="s">
        <v>125</v>
      </c>
      <c r="C22" s="26" t="s">
        <v>126</v>
      </c>
      <c r="D22" s="26" t="s">
        <v>39</v>
      </c>
      <c r="E22" s="5">
        <f t="shared" si="0"/>
        <v>515</v>
      </c>
      <c r="F22" s="6"/>
      <c r="G22" s="6">
        <f>VLOOKUP(F22,Barème!A:D,3,FALSE)</f>
        <v>0</v>
      </c>
      <c r="H22" s="8">
        <v>29</v>
      </c>
      <c r="I22" s="8">
        <f>VLOOKUP(H22,Barème!A:D,4,FALSE)</f>
        <v>202</v>
      </c>
      <c r="J22" s="10">
        <v>11</v>
      </c>
      <c r="K22" s="10">
        <f>VLOOKUP(J22,Barème!A:D,3,FALSE)</f>
        <v>180</v>
      </c>
      <c r="L22" s="1">
        <v>133</v>
      </c>
      <c r="M22" s="11"/>
      <c r="N22" s="11">
        <f>VLOOKUP(M22,Barème!A:D,2,FALSE)</f>
        <v>0</v>
      </c>
    </row>
    <row r="23" spans="1:19" ht="15.75" customHeight="1">
      <c r="A23" s="12">
        <v>19</v>
      </c>
      <c r="B23" s="26" t="s">
        <v>132</v>
      </c>
      <c r="C23" s="26" t="s">
        <v>133</v>
      </c>
      <c r="D23" s="26" t="s">
        <v>45</v>
      </c>
      <c r="E23" s="5">
        <f t="shared" si="0"/>
        <v>506</v>
      </c>
      <c r="F23" s="6"/>
      <c r="G23" s="6">
        <f>VLOOKUP(F23,Barème!A:D,3,FALSE)</f>
        <v>0</v>
      </c>
      <c r="H23" s="8">
        <v>30</v>
      </c>
      <c r="I23" s="8">
        <f>VLOOKUP(H23,Barème!A:D,4,FALSE)</f>
        <v>200</v>
      </c>
      <c r="J23" s="10">
        <v>14</v>
      </c>
      <c r="K23" s="10">
        <f>VLOOKUP(J23,Barème!A:D,3,FALSE)</f>
        <v>174</v>
      </c>
      <c r="L23" s="1">
        <v>132</v>
      </c>
      <c r="M23" s="11"/>
      <c r="N23" s="11">
        <f>VLOOKUP(M23,Barème!A:D,2,FALSE)</f>
        <v>0</v>
      </c>
    </row>
    <row r="24" spans="1:19" ht="15.75" customHeight="1">
      <c r="A24" s="12">
        <v>20</v>
      </c>
      <c r="B24" s="24" t="s">
        <v>134</v>
      </c>
      <c r="C24" s="24" t="s">
        <v>135</v>
      </c>
      <c r="D24" s="24" t="s">
        <v>136</v>
      </c>
      <c r="E24" s="5">
        <f t="shared" si="0"/>
        <v>505</v>
      </c>
      <c r="F24" s="6">
        <v>10</v>
      </c>
      <c r="G24" s="6">
        <f>VLOOKUP(F24,Barème!A:D,3,FALSE)</f>
        <v>183</v>
      </c>
      <c r="H24" s="8">
        <v>34</v>
      </c>
      <c r="I24" s="8">
        <f>VLOOKUP(H24,Barème!A:D,4,FALSE)</f>
        <v>192</v>
      </c>
      <c r="J24" s="10"/>
      <c r="K24" s="10">
        <f>VLOOKUP(J24,Barème!A:D,3,FALSE)</f>
        <v>0</v>
      </c>
      <c r="L24" s="1">
        <v>130</v>
      </c>
      <c r="M24" s="11"/>
      <c r="N24" s="11">
        <f>VLOOKUP(M24,Barème!A:D,2,FALSE)</f>
        <v>0</v>
      </c>
    </row>
    <row r="25" spans="1:19" ht="15.75" customHeight="1">
      <c r="A25" s="12">
        <v>21</v>
      </c>
      <c r="B25" s="26" t="s">
        <v>142</v>
      </c>
      <c r="C25" s="26" t="s">
        <v>143</v>
      </c>
      <c r="D25" s="26" t="s">
        <v>144</v>
      </c>
      <c r="E25" s="5">
        <f t="shared" si="0"/>
        <v>500.5</v>
      </c>
      <c r="F25" s="6"/>
      <c r="G25" s="6">
        <f>VLOOKUP(F25,Barème!A:D,3,FALSE)</f>
        <v>0</v>
      </c>
      <c r="H25" s="8">
        <v>26</v>
      </c>
      <c r="I25" s="8">
        <f>VLOOKUP(H25,Barème!A:D,4,FALSE)</f>
        <v>208</v>
      </c>
      <c r="J25" s="10">
        <v>17</v>
      </c>
      <c r="K25" s="10">
        <f>VLOOKUP(J25,Barème!A:D,3,FALSE)</f>
        <v>169.5</v>
      </c>
      <c r="L25" s="1">
        <v>123</v>
      </c>
      <c r="M25" s="11"/>
      <c r="N25" s="11">
        <f>VLOOKUP(M25,Barème!A:D,2,FALSE)</f>
        <v>0</v>
      </c>
    </row>
    <row r="26" spans="1:19" ht="15.75" customHeight="1">
      <c r="A26" s="12">
        <v>22</v>
      </c>
      <c r="B26" s="26" t="s">
        <v>148</v>
      </c>
      <c r="C26" s="26" t="s">
        <v>150</v>
      </c>
      <c r="D26" s="26" t="s">
        <v>48</v>
      </c>
      <c r="E26" s="5">
        <f t="shared" si="0"/>
        <v>466</v>
      </c>
      <c r="F26" s="6"/>
      <c r="G26" s="6">
        <f>VLOOKUP(F26,Barème!A:D,3,FALSE)</f>
        <v>0</v>
      </c>
      <c r="H26" s="8">
        <v>7</v>
      </c>
      <c r="I26" s="8">
        <f>VLOOKUP(H26,Barème!A:D,4,FALSE)</f>
        <v>256</v>
      </c>
      <c r="J26" s="10">
        <v>3</v>
      </c>
      <c r="K26" s="10">
        <f>VLOOKUP(J26,Barème!A:D,3,FALSE)</f>
        <v>210</v>
      </c>
      <c r="L26" s="1"/>
      <c r="M26" s="11"/>
      <c r="N26" s="11">
        <f>VLOOKUP(M26,Barème!A:D,2,FALSE)</f>
        <v>0</v>
      </c>
    </row>
    <row r="27" spans="1:19" ht="15.75" customHeight="1">
      <c r="A27" s="12">
        <v>23</v>
      </c>
      <c r="B27" s="26" t="s">
        <v>151</v>
      </c>
      <c r="C27" s="26" t="s">
        <v>152</v>
      </c>
      <c r="D27" s="26" t="s">
        <v>39</v>
      </c>
      <c r="E27" s="5">
        <f t="shared" si="0"/>
        <v>445.5</v>
      </c>
      <c r="F27" s="6"/>
      <c r="G27" s="6">
        <f>VLOOKUP(F27,Barème!A:D,3,FALSE)</f>
        <v>0</v>
      </c>
      <c r="H27" s="8">
        <v>36</v>
      </c>
      <c r="I27" s="8">
        <f>VLOOKUP(H27,Barème!A:D,4,FALSE)</f>
        <v>188</v>
      </c>
      <c r="J27" s="10">
        <v>21</v>
      </c>
      <c r="K27" s="10">
        <f>VLOOKUP(J27,Barème!A:D,3,FALSE)</f>
        <v>163.5</v>
      </c>
      <c r="L27" s="1">
        <v>94</v>
      </c>
      <c r="M27" s="11"/>
      <c r="N27" s="11">
        <f>VLOOKUP(M27,Barème!A:D,2,FALSE)</f>
        <v>0</v>
      </c>
    </row>
    <row r="28" spans="1:19" ht="15.75" customHeight="1">
      <c r="A28" s="12">
        <v>24</v>
      </c>
      <c r="B28" s="26" t="s">
        <v>155</v>
      </c>
      <c r="C28" s="26" t="s">
        <v>156</v>
      </c>
      <c r="D28" s="26" t="s">
        <v>48</v>
      </c>
      <c r="E28" s="5">
        <f t="shared" si="0"/>
        <v>409.5</v>
      </c>
      <c r="F28" s="6"/>
      <c r="G28" s="6">
        <f>VLOOKUP(F28,Barème!A:D,3,FALSE)</f>
        <v>0</v>
      </c>
      <c r="H28" s="8">
        <v>13</v>
      </c>
      <c r="I28" s="8">
        <f>VLOOKUP(H28,Barème!A:D,4,FALSE)</f>
        <v>234</v>
      </c>
      <c r="J28" s="10">
        <v>13</v>
      </c>
      <c r="K28" s="10">
        <f>VLOOKUP(J28,Barème!A:D,3,FALSE)</f>
        <v>175.5</v>
      </c>
      <c r="L28" s="1"/>
      <c r="M28" s="11"/>
      <c r="N28" s="11">
        <f>VLOOKUP(M28,Barème!A:D,2,FALSE)</f>
        <v>0</v>
      </c>
    </row>
    <row r="29" spans="1:19" ht="15.75" customHeight="1">
      <c r="A29" s="12">
        <v>25</v>
      </c>
      <c r="B29" s="26" t="s">
        <v>159</v>
      </c>
      <c r="C29" s="26" t="s">
        <v>160</v>
      </c>
      <c r="D29" s="26" t="s">
        <v>48</v>
      </c>
      <c r="E29" s="5">
        <f t="shared" si="0"/>
        <v>385</v>
      </c>
      <c r="F29" s="6"/>
      <c r="G29" s="6">
        <f>VLOOKUP(F29,Barème!A:D,3,FALSE)</f>
        <v>0</v>
      </c>
      <c r="H29" s="8">
        <v>23</v>
      </c>
      <c r="I29" s="8">
        <f>VLOOKUP(H29,Barème!A:D,4,FALSE)</f>
        <v>214</v>
      </c>
      <c r="J29" s="10">
        <v>16</v>
      </c>
      <c r="K29" s="10">
        <f>VLOOKUP(J29,Barème!A:D,3,FALSE)</f>
        <v>171</v>
      </c>
      <c r="L29" s="1"/>
      <c r="M29" s="11"/>
      <c r="N29" s="11">
        <f>VLOOKUP(M29,Barème!A:D,2,FALSE)</f>
        <v>0</v>
      </c>
    </row>
    <row r="30" spans="1:19" ht="15.75" customHeight="1">
      <c r="A30" s="12">
        <v>26</v>
      </c>
      <c r="B30" s="26" t="s">
        <v>161</v>
      </c>
      <c r="C30" s="26" t="s">
        <v>162</v>
      </c>
      <c r="D30" s="26" t="s">
        <v>74</v>
      </c>
      <c r="E30" s="5">
        <f t="shared" si="0"/>
        <v>365</v>
      </c>
      <c r="F30" s="6"/>
      <c r="G30" s="6">
        <f>VLOOKUP(F30,Barème!A:D,3,FALSE)</f>
        <v>0</v>
      </c>
      <c r="H30" s="8">
        <v>20</v>
      </c>
      <c r="I30" s="8">
        <f>VLOOKUP(H30,Barème!A:D,4,FALSE)</f>
        <v>220</v>
      </c>
      <c r="J30" s="10"/>
      <c r="K30" s="10">
        <f>VLOOKUP(J30,Barème!A:D,3,FALSE)</f>
        <v>0</v>
      </c>
      <c r="L30" s="1">
        <v>145</v>
      </c>
      <c r="M30" s="11"/>
      <c r="N30" s="11">
        <f>VLOOKUP(M30,Barème!A:D,2,FALSE)</f>
        <v>0</v>
      </c>
    </row>
    <row r="31" spans="1:19" ht="15.75" customHeight="1">
      <c r="A31" s="12">
        <v>27</v>
      </c>
      <c r="B31" s="26" t="s">
        <v>167</v>
      </c>
      <c r="C31" s="26" t="s">
        <v>168</v>
      </c>
      <c r="D31" s="26" t="s">
        <v>169</v>
      </c>
      <c r="E31" s="5">
        <f t="shared" si="0"/>
        <v>316</v>
      </c>
      <c r="F31" s="6"/>
      <c r="G31" s="6">
        <f>VLOOKUP(F31,Barème!A:D,3,FALSE)</f>
        <v>0</v>
      </c>
      <c r="H31" s="8">
        <v>38</v>
      </c>
      <c r="I31" s="8">
        <f>VLOOKUP(H31,Barème!A:D,4,FALSE)</f>
        <v>184</v>
      </c>
      <c r="J31" s="10"/>
      <c r="K31" s="10">
        <f>VLOOKUP(J31,Barème!A:D,3,FALSE)</f>
        <v>0</v>
      </c>
      <c r="L31" s="1">
        <v>132</v>
      </c>
      <c r="M31" s="11"/>
      <c r="N31" s="11">
        <f>VLOOKUP(M31,Barème!A:D,2,FALSE)</f>
        <v>0</v>
      </c>
    </row>
    <row r="32" spans="1:19" ht="15.75" customHeight="1">
      <c r="A32" s="12">
        <v>28</v>
      </c>
      <c r="B32" s="24" t="s">
        <v>170</v>
      </c>
      <c r="C32" s="24" t="s">
        <v>172</v>
      </c>
      <c r="D32" s="24" t="s">
        <v>64</v>
      </c>
      <c r="E32" s="5">
        <f t="shared" si="0"/>
        <v>293</v>
      </c>
      <c r="F32" s="6"/>
      <c r="G32" s="6">
        <f>VLOOKUP(F32,Barème!A:D,3,FALSE)</f>
        <v>0</v>
      </c>
      <c r="H32" s="8"/>
      <c r="I32" s="8">
        <f>VLOOKUP(H32,Barème!A:D,4,FALSE)</f>
        <v>0</v>
      </c>
      <c r="J32" s="10">
        <v>20</v>
      </c>
      <c r="K32" s="10">
        <f>VLOOKUP(J32,Barème!A:D,3,FALSE)</f>
        <v>165</v>
      </c>
      <c r="L32" s="1">
        <v>128</v>
      </c>
      <c r="M32" s="11"/>
      <c r="N32" s="11">
        <f>VLOOKUP(M32,Barème!A:D,2,FALSE)</f>
        <v>0</v>
      </c>
    </row>
    <row r="33" spans="1:15" ht="15.75" customHeight="1">
      <c r="A33" s="12">
        <v>29</v>
      </c>
      <c r="B33" s="26" t="s">
        <v>175</v>
      </c>
      <c r="C33" s="26" t="s">
        <v>176</v>
      </c>
      <c r="D33" s="26" t="s">
        <v>136</v>
      </c>
      <c r="E33" s="5">
        <f t="shared" si="0"/>
        <v>231</v>
      </c>
      <c r="F33" s="6"/>
      <c r="G33" s="6">
        <f>VLOOKUP(F33,Barème!A:D,3,FALSE)</f>
        <v>0</v>
      </c>
      <c r="H33" s="8">
        <v>52</v>
      </c>
      <c r="I33" s="8">
        <f>VLOOKUP(H33,Barème!A:D,4,FALSE)</f>
        <v>156</v>
      </c>
      <c r="J33" s="10"/>
      <c r="K33" s="10">
        <f>VLOOKUP(J33,Barème!A:D,3,FALSE)</f>
        <v>0</v>
      </c>
      <c r="L33" s="1">
        <v>75</v>
      </c>
      <c r="M33" s="11"/>
      <c r="N33" s="11">
        <f>VLOOKUP(M33,Barème!A:D,2,FALSE)</f>
        <v>0</v>
      </c>
    </row>
    <row r="34" spans="1:15" ht="15.75" customHeight="1">
      <c r="A34" s="12">
        <v>30</v>
      </c>
      <c r="B34" s="24" t="s">
        <v>177</v>
      </c>
      <c r="C34" s="24" t="s">
        <v>178</v>
      </c>
      <c r="D34" s="24" t="s">
        <v>90</v>
      </c>
      <c r="E34" s="5">
        <f t="shared" si="0"/>
        <v>227</v>
      </c>
      <c r="F34" s="6">
        <v>16</v>
      </c>
      <c r="G34" s="6">
        <f>VLOOKUP(F34,Barème!A:D,3,FALSE)</f>
        <v>171</v>
      </c>
      <c r="H34" s="8"/>
      <c r="I34" s="8">
        <f>VLOOKUP(H34,Barème!A:D,4,FALSE)</f>
        <v>0</v>
      </c>
      <c r="J34" s="10"/>
      <c r="K34" s="10">
        <f>VLOOKUP(J34,Barème!A:D,3,FALSE)</f>
        <v>0</v>
      </c>
      <c r="L34" s="1">
        <v>56</v>
      </c>
      <c r="M34" s="11"/>
      <c r="N34" s="11">
        <f>VLOOKUP(M34,Barème!A:D,2,FALSE)</f>
        <v>0</v>
      </c>
    </row>
    <row r="35" spans="1:15" ht="15.75" customHeight="1">
      <c r="A35" s="12">
        <v>31</v>
      </c>
      <c r="B35" s="24" t="s">
        <v>182</v>
      </c>
      <c r="C35" s="24" t="s">
        <v>135</v>
      </c>
      <c r="D35" s="24" t="s">
        <v>57</v>
      </c>
      <c r="E35" s="5">
        <f t="shared" si="0"/>
        <v>212</v>
      </c>
      <c r="F35" s="6"/>
      <c r="G35" s="6">
        <f>VLOOKUP(F35,Barème!A:D,3,FALSE)</f>
        <v>0</v>
      </c>
      <c r="H35" s="8"/>
      <c r="I35" s="8">
        <f>VLOOKUP(H35,Barème!A:D,4,FALSE)</f>
        <v>0</v>
      </c>
      <c r="J35" s="10"/>
      <c r="K35" s="10">
        <f>VLOOKUP(J35,Barème!A:D,3,FALSE)</f>
        <v>0</v>
      </c>
      <c r="L35" s="1">
        <v>86</v>
      </c>
      <c r="M35" s="11">
        <v>8</v>
      </c>
      <c r="N35" s="11">
        <f>VLOOKUP(M35,Barème!A:D,2,FALSE)</f>
        <v>126</v>
      </c>
    </row>
    <row r="36" spans="1:15" ht="15.75" customHeight="1">
      <c r="A36" s="12">
        <v>32</v>
      </c>
      <c r="B36" s="24" t="s">
        <v>183</v>
      </c>
      <c r="C36" s="24" t="s">
        <v>52</v>
      </c>
      <c r="D36" s="24" t="s">
        <v>64</v>
      </c>
      <c r="E36" s="5">
        <f t="shared" si="0"/>
        <v>207</v>
      </c>
      <c r="F36" s="6"/>
      <c r="G36" s="6">
        <f>VLOOKUP(F36,Barème!A:D,3,FALSE)</f>
        <v>0</v>
      </c>
      <c r="H36" s="8"/>
      <c r="I36" s="8">
        <f>VLOOKUP(H36,Barème!A:D,4,FALSE)</f>
        <v>0</v>
      </c>
      <c r="J36" s="10"/>
      <c r="K36" s="10">
        <f>VLOOKUP(J36,Barème!A:D,3,FALSE)</f>
        <v>0</v>
      </c>
      <c r="L36" s="1">
        <v>87</v>
      </c>
      <c r="M36" s="11">
        <v>11</v>
      </c>
      <c r="N36" s="11">
        <f>VLOOKUP(M36,Barème!A:D,2,FALSE)</f>
        <v>120</v>
      </c>
    </row>
    <row r="37" spans="1:15" ht="15.75" customHeight="1">
      <c r="A37" s="12">
        <v>33</v>
      </c>
      <c r="B37" s="26" t="s">
        <v>184</v>
      </c>
      <c r="C37" s="26" t="s">
        <v>185</v>
      </c>
      <c r="D37" s="29" t="s">
        <v>169</v>
      </c>
      <c r="E37" s="5">
        <f t="shared" si="0"/>
        <v>198</v>
      </c>
      <c r="F37" s="6"/>
      <c r="G37" s="6">
        <f>VLOOKUP(F37,Barème!A:D,3,FALSE)</f>
        <v>0</v>
      </c>
      <c r="H37" s="8">
        <v>31</v>
      </c>
      <c r="I37" s="8">
        <f>VLOOKUP(H37,Barème!A:D,4,FALSE)</f>
        <v>198</v>
      </c>
      <c r="J37" s="10"/>
      <c r="K37" s="10">
        <f>VLOOKUP(J37,Barème!A:D,3,FALSE)</f>
        <v>0</v>
      </c>
      <c r="L37" s="1"/>
      <c r="M37" s="11"/>
      <c r="N37" s="11">
        <f>VLOOKUP(M37,Barème!A:D,2,FALSE)</f>
        <v>0</v>
      </c>
    </row>
    <row r="38" spans="1:15" ht="15.75" customHeight="1">
      <c r="A38" s="12">
        <v>34</v>
      </c>
      <c r="B38" s="24" t="s">
        <v>190</v>
      </c>
      <c r="C38" s="24" t="s">
        <v>191</v>
      </c>
      <c r="D38" s="24" t="s">
        <v>141</v>
      </c>
      <c r="E38" s="30">
        <f t="shared" si="0"/>
        <v>172.5</v>
      </c>
      <c r="F38" s="6">
        <v>15</v>
      </c>
      <c r="G38" s="6">
        <f>VLOOKUP(F38,Barème!A:D,3,FALSE)</f>
        <v>172.5</v>
      </c>
      <c r="H38" s="8"/>
      <c r="I38" s="8">
        <f>VLOOKUP(H38,Barème!A:D,4,FALSE)</f>
        <v>0</v>
      </c>
      <c r="J38" s="10"/>
      <c r="K38" s="10">
        <f>VLOOKUP(J38,Barème!A:D,3,FALSE)</f>
        <v>0</v>
      </c>
      <c r="L38" s="1"/>
      <c r="M38" s="11"/>
      <c r="N38" s="11">
        <f>VLOOKUP(M38,Barème!A:D,2,FALSE)</f>
        <v>0</v>
      </c>
    </row>
    <row r="39" spans="1:15" ht="15.75" customHeight="1">
      <c r="A39" s="12">
        <v>35</v>
      </c>
      <c r="B39" s="24" t="s">
        <v>196</v>
      </c>
      <c r="C39" s="24" t="s">
        <v>197</v>
      </c>
      <c r="D39" s="26" t="s">
        <v>39</v>
      </c>
      <c r="E39" s="30">
        <f t="shared" si="0"/>
        <v>162</v>
      </c>
      <c r="F39" s="6"/>
      <c r="G39" s="6">
        <f>VLOOKUP(F39,Barème!A:D,3,FALSE)</f>
        <v>0</v>
      </c>
      <c r="H39" s="8"/>
      <c r="I39" s="8">
        <f>VLOOKUP(H39,Barème!A:D,4,FALSE)</f>
        <v>0</v>
      </c>
      <c r="J39" s="10">
        <v>22</v>
      </c>
      <c r="K39" s="10">
        <f>VLOOKUP(J39,Barème!A:D,3,FALSE)</f>
        <v>162</v>
      </c>
      <c r="L39" s="1"/>
      <c r="M39" s="11"/>
      <c r="N39" s="11">
        <f>VLOOKUP(M39,Barème!A:D,2,FALSE)</f>
        <v>0</v>
      </c>
    </row>
    <row r="40" spans="1:15" ht="15.75" customHeight="1">
      <c r="A40" s="12">
        <v>37</v>
      </c>
      <c r="B40" s="31" t="s">
        <v>198</v>
      </c>
      <c r="C40" s="31" t="s">
        <v>199</v>
      </c>
      <c r="D40" s="31" t="s">
        <v>200</v>
      </c>
      <c r="E40" s="32">
        <f t="shared" si="0"/>
        <v>157.5</v>
      </c>
      <c r="F40" s="6"/>
      <c r="G40" s="6">
        <f>VLOOKUP(F40,Barème!A:D,3,FALSE)</f>
        <v>0</v>
      </c>
      <c r="H40" s="8"/>
      <c r="I40" s="8">
        <f>VLOOKUP(H40,Barème!A:D,4,FALSE)</f>
        <v>0</v>
      </c>
      <c r="J40" s="10">
        <v>25</v>
      </c>
      <c r="K40" s="10">
        <f>VLOOKUP(J40,Barème!A:D,3,FALSE)</f>
        <v>157.5</v>
      </c>
      <c r="L40" s="1"/>
      <c r="M40" s="11"/>
      <c r="N40" s="11">
        <f>VLOOKUP(M40,Barème!A:D,2,FALSE)</f>
        <v>0</v>
      </c>
    </row>
    <row r="41" spans="1:15" ht="15.75" customHeight="1">
      <c r="A41" s="12">
        <v>38</v>
      </c>
      <c r="B41" s="26" t="s">
        <v>206</v>
      </c>
      <c r="C41" s="26" t="s">
        <v>207</v>
      </c>
      <c r="D41" s="26" t="s">
        <v>136</v>
      </c>
      <c r="E41" s="5">
        <f t="shared" si="0"/>
        <v>154</v>
      </c>
      <c r="F41" s="6"/>
      <c r="G41" s="6">
        <f>VLOOKUP(F41,Barème!A:D,3,FALSE)</f>
        <v>0</v>
      </c>
      <c r="H41" s="8">
        <v>53</v>
      </c>
      <c r="I41" s="8">
        <f>VLOOKUP(H41,Barème!A:D,4,FALSE)</f>
        <v>154</v>
      </c>
      <c r="J41" s="10"/>
      <c r="K41" s="10">
        <f>VLOOKUP(J41,Barème!A:D,3,FALSE)</f>
        <v>0</v>
      </c>
      <c r="L41" s="1"/>
      <c r="M41" s="11"/>
      <c r="N41" s="11">
        <f>VLOOKUP(M41,Barème!A:D,2,FALSE)</f>
        <v>0</v>
      </c>
      <c r="O41" s="16"/>
    </row>
    <row r="42" spans="1:15" ht="15.75" customHeight="1">
      <c r="A42" s="12">
        <v>39</v>
      </c>
      <c r="B42" s="24" t="s">
        <v>211</v>
      </c>
      <c r="C42" s="24" t="s">
        <v>44</v>
      </c>
      <c r="D42" s="24" t="s">
        <v>212</v>
      </c>
      <c r="E42" s="5">
        <f t="shared" si="0"/>
        <v>131</v>
      </c>
      <c r="F42" s="6"/>
      <c r="G42" s="6">
        <f>VLOOKUP(F42,Barème!A:D,3,FALSE)</f>
        <v>0</v>
      </c>
      <c r="H42" s="8"/>
      <c r="I42" s="8">
        <f>VLOOKUP(H42,Barème!A:D,4,FALSE)</f>
        <v>0</v>
      </c>
      <c r="J42" s="10"/>
      <c r="K42" s="10">
        <f>VLOOKUP(J42,Barème!A:D,3,FALSE)</f>
        <v>0</v>
      </c>
      <c r="L42" s="1">
        <v>0</v>
      </c>
      <c r="M42" s="11">
        <v>6</v>
      </c>
      <c r="N42" s="11">
        <f>VLOOKUP(M42,Barème!A:D,2,FALSE)</f>
        <v>131</v>
      </c>
      <c r="O42" s="16"/>
    </row>
    <row r="43" spans="1:15" ht="15.75" customHeight="1">
      <c r="A43" s="12">
        <v>40</v>
      </c>
      <c r="B43" s="24" t="s">
        <v>217</v>
      </c>
      <c r="C43" s="24" t="s">
        <v>218</v>
      </c>
      <c r="D43" s="24" t="s">
        <v>219</v>
      </c>
      <c r="E43" s="5">
        <f t="shared" si="0"/>
        <v>128</v>
      </c>
      <c r="F43" s="6"/>
      <c r="G43" s="6">
        <f>VLOOKUP(F43,Barème!A:D,3,FALSE)</f>
        <v>0</v>
      </c>
      <c r="H43" s="8"/>
      <c r="I43" s="8">
        <f>VLOOKUP(H43,Barème!A:D,4,FALSE)</f>
        <v>0</v>
      </c>
      <c r="J43" s="10"/>
      <c r="K43" s="10">
        <f>VLOOKUP(J43,Barème!A:D,3,FALSE)</f>
        <v>0</v>
      </c>
      <c r="L43" s="1">
        <v>128</v>
      </c>
      <c r="M43" s="11"/>
      <c r="N43" s="11">
        <f>VLOOKUP(M43,Barème!A:D,2,FALSE)</f>
        <v>0</v>
      </c>
      <c r="O43" s="16"/>
    </row>
    <row r="44" spans="1:15" ht="15.75" customHeight="1">
      <c r="A44" s="12">
        <v>41</v>
      </c>
      <c r="B44" s="24" t="s">
        <v>223</v>
      </c>
      <c r="C44" s="24" t="s">
        <v>103</v>
      </c>
      <c r="D44" s="24" t="s">
        <v>36</v>
      </c>
      <c r="E44" s="5">
        <f t="shared" si="0"/>
        <v>126</v>
      </c>
      <c r="F44" s="6"/>
      <c r="G44" s="6">
        <f>VLOOKUP(F44,Barème!A:D,3,FALSE)</f>
        <v>0</v>
      </c>
      <c r="H44" s="8"/>
      <c r="I44" s="8">
        <f>VLOOKUP(H44,Barème!A:D,4,FALSE)</f>
        <v>0</v>
      </c>
      <c r="J44" s="10"/>
      <c r="K44" s="10">
        <f>VLOOKUP(J44,Barème!A:D,3,FALSE)</f>
        <v>0</v>
      </c>
      <c r="L44" s="1">
        <v>126</v>
      </c>
      <c r="M44" s="11"/>
      <c r="N44" s="11">
        <f>VLOOKUP(M44,Barème!A:D,2,FALSE)</f>
        <v>0</v>
      </c>
      <c r="O44" s="16"/>
    </row>
    <row r="45" spans="1:15" ht="15.75" customHeight="1">
      <c r="A45" s="12">
        <v>42</v>
      </c>
      <c r="B45" s="24" t="s">
        <v>231</v>
      </c>
      <c r="C45" s="24" t="s">
        <v>191</v>
      </c>
      <c r="D45" s="24" t="s">
        <v>232</v>
      </c>
      <c r="E45" s="5">
        <f t="shared" si="0"/>
        <v>123</v>
      </c>
      <c r="F45" s="6"/>
      <c r="G45" s="6">
        <f>VLOOKUP(F45,Barème!A:D,3,FALSE)</f>
        <v>0</v>
      </c>
      <c r="H45" s="8"/>
      <c r="I45" s="8">
        <f>VLOOKUP(H45,Barème!A:D,4,FALSE)</f>
        <v>0</v>
      </c>
      <c r="J45" s="10"/>
      <c r="K45" s="10">
        <f>VLOOKUP(J45,Barème!A:D,3,FALSE)</f>
        <v>0</v>
      </c>
      <c r="L45" s="1">
        <v>123</v>
      </c>
      <c r="M45" s="11"/>
      <c r="N45" s="11">
        <f>VLOOKUP(M45,Barème!A:D,2,FALSE)</f>
        <v>0</v>
      </c>
      <c r="O45" s="16"/>
    </row>
    <row r="46" spans="1:15" ht="15.75" customHeight="1">
      <c r="A46" s="12">
        <v>43</v>
      </c>
      <c r="B46" s="24" t="s">
        <v>236</v>
      </c>
      <c r="C46" s="24" t="s">
        <v>238</v>
      </c>
      <c r="D46" s="24" t="s">
        <v>239</v>
      </c>
      <c r="E46" s="5">
        <f t="shared" si="0"/>
        <v>120</v>
      </c>
      <c r="F46" s="6"/>
      <c r="G46" s="6">
        <f>VLOOKUP(F46,Barème!A:D,3,FALSE)</f>
        <v>0</v>
      </c>
      <c r="H46" s="8"/>
      <c r="I46" s="8">
        <f>VLOOKUP(H46,Barème!A:D,4,FALSE)</f>
        <v>0</v>
      </c>
      <c r="J46" s="10"/>
      <c r="K46" s="10">
        <f>VLOOKUP(J46,Barème!A:D,3,FALSE)</f>
        <v>0</v>
      </c>
      <c r="L46" s="1">
        <v>120</v>
      </c>
      <c r="M46" s="11"/>
      <c r="N46" s="11">
        <f>VLOOKUP(M46,Barème!A:D,2,FALSE)</f>
        <v>0</v>
      </c>
      <c r="O46" s="16"/>
    </row>
    <row r="47" spans="1:15" ht="15.75" customHeight="1">
      <c r="A47" s="12">
        <v>44</v>
      </c>
      <c r="B47" s="24" t="s">
        <v>242</v>
      </c>
      <c r="C47" s="24" t="s">
        <v>243</v>
      </c>
      <c r="D47" s="24" t="s">
        <v>129</v>
      </c>
      <c r="E47" s="5">
        <f t="shared" si="0"/>
        <v>116</v>
      </c>
      <c r="F47" s="6"/>
      <c r="G47" s="6">
        <f>VLOOKUP(F47,Barème!A:D,3,FALSE)</f>
        <v>0</v>
      </c>
      <c r="H47" s="8"/>
      <c r="I47" s="8">
        <f>VLOOKUP(H47,Barème!A:D,4,FALSE)</f>
        <v>0</v>
      </c>
      <c r="J47" s="10"/>
      <c r="K47" s="10">
        <f>VLOOKUP(J47,Barème!A:D,3,FALSE)</f>
        <v>0</v>
      </c>
      <c r="L47" s="1">
        <v>0</v>
      </c>
      <c r="M47" s="11">
        <v>14</v>
      </c>
      <c r="N47" s="11">
        <f>VLOOKUP(M47,Barème!A:D,2,FALSE)</f>
        <v>116</v>
      </c>
      <c r="O47" s="16"/>
    </row>
    <row r="48" spans="1:15" ht="15.75" customHeight="1">
      <c r="A48" s="12">
        <v>45</v>
      </c>
      <c r="B48" s="24" t="s">
        <v>244</v>
      </c>
      <c r="C48" s="24" t="s">
        <v>245</v>
      </c>
      <c r="D48" s="24" t="s">
        <v>119</v>
      </c>
      <c r="E48" s="5">
        <f t="shared" si="0"/>
        <v>115</v>
      </c>
      <c r="F48" s="6"/>
      <c r="G48" s="6">
        <f>VLOOKUP(F48,Barème!A:D,3,FALSE)</f>
        <v>0</v>
      </c>
      <c r="H48" s="8"/>
      <c r="I48" s="8">
        <f>VLOOKUP(H48,Barème!A:D,4,FALSE)</f>
        <v>0</v>
      </c>
      <c r="J48" s="10"/>
      <c r="K48" s="10">
        <f>VLOOKUP(J48,Barème!A:D,3,FALSE)</f>
        <v>0</v>
      </c>
      <c r="L48" s="1"/>
      <c r="M48" s="11">
        <v>15</v>
      </c>
      <c r="N48" s="11">
        <f>VLOOKUP(M48,Barème!A:D,2,FALSE)</f>
        <v>115</v>
      </c>
      <c r="O48" s="16"/>
    </row>
    <row r="49" spans="1:15" ht="15.75" customHeight="1">
      <c r="A49" s="12">
        <v>46</v>
      </c>
      <c r="B49" s="24" t="s">
        <v>248</v>
      </c>
      <c r="C49" s="24" t="s">
        <v>56</v>
      </c>
      <c r="D49" s="24" t="s">
        <v>95</v>
      </c>
      <c r="E49" s="5">
        <f t="shared" si="0"/>
        <v>107</v>
      </c>
      <c r="F49" s="6"/>
      <c r="G49" s="6">
        <f>VLOOKUP(F49,Barème!A:D,3,FALSE)</f>
        <v>0</v>
      </c>
      <c r="H49" s="8"/>
      <c r="I49" s="8">
        <f>VLOOKUP(H49,Barème!A:D,4,FALSE)</f>
        <v>0</v>
      </c>
      <c r="J49" s="10"/>
      <c r="K49" s="10">
        <f>VLOOKUP(J49,Barème!A:D,3,FALSE)</f>
        <v>0</v>
      </c>
      <c r="L49" s="1">
        <v>107</v>
      </c>
      <c r="M49" s="11"/>
      <c r="N49" s="11">
        <f>VLOOKUP(M49,Barème!A:D,2,FALSE)</f>
        <v>0</v>
      </c>
      <c r="O49" s="16"/>
    </row>
    <row r="50" spans="1:15" ht="15.75" customHeight="1">
      <c r="A50" s="12">
        <v>47</v>
      </c>
      <c r="B50" s="24" t="s">
        <v>249</v>
      </c>
      <c r="C50" s="24" t="s">
        <v>250</v>
      </c>
      <c r="D50" s="24" t="s">
        <v>251</v>
      </c>
      <c r="E50" s="5">
        <f t="shared" si="0"/>
        <v>107</v>
      </c>
      <c r="F50" s="6"/>
      <c r="G50" s="6">
        <f>VLOOKUP(F50,Barème!A:D,3,FALSE)</f>
        <v>0</v>
      </c>
      <c r="H50" s="8"/>
      <c r="I50" s="8">
        <f>VLOOKUP(H50,Barème!A:D,4,FALSE)</f>
        <v>0</v>
      </c>
      <c r="J50" s="10"/>
      <c r="K50" s="10">
        <f>VLOOKUP(J50,Barème!A:D,3,FALSE)</f>
        <v>0</v>
      </c>
      <c r="L50" s="1">
        <v>107</v>
      </c>
      <c r="M50" s="11"/>
      <c r="N50" s="11">
        <f>VLOOKUP(M50,Barème!A:D,2,FALSE)</f>
        <v>0</v>
      </c>
      <c r="O50" s="16"/>
    </row>
    <row r="51" spans="1:15" ht="15.75" customHeight="1">
      <c r="A51" s="12">
        <v>48</v>
      </c>
      <c r="B51" s="24" t="s">
        <v>255</v>
      </c>
      <c r="C51" s="24" t="s">
        <v>256</v>
      </c>
      <c r="D51" s="24" t="s">
        <v>144</v>
      </c>
      <c r="E51" s="5">
        <f t="shared" si="0"/>
        <v>106</v>
      </c>
      <c r="F51" s="6"/>
      <c r="G51" s="6">
        <f>VLOOKUP(F51,Barème!A:D,3,FALSE)</f>
        <v>0</v>
      </c>
      <c r="H51" s="8"/>
      <c r="I51" s="8">
        <f>VLOOKUP(H51,Barème!A:D,4,FALSE)</f>
        <v>0</v>
      </c>
      <c r="J51" s="10"/>
      <c r="K51" s="10">
        <f>VLOOKUP(J51,Barème!A:D,3,FALSE)</f>
        <v>0</v>
      </c>
      <c r="L51" s="1">
        <v>106</v>
      </c>
      <c r="M51" s="11"/>
      <c r="N51" s="11">
        <f>VLOOKUP(M51,Barème!A:D,2,FALSE)</f>
        <v>0</v>
      </c>
      <c r="O51" s="16"/>
    </row>
    <row r="52" spans="1:15" ht="15.75" customHeight="1">
      <c r="A52" s="12">
        <v>49</v>
      </c>
      <c r="B52" s="24" t="s">
        <v>223</v>
      </c>
      <c r="C52" s="24" t="s">
        <v>258</v>
      </c>
      <c r="D52" s="24" t="s">
        <v>36</v>
      </c>
      <c r="E52" s="5">
        <f t="shared" si="0"/>
        <v>106</v>
      </c>
      <c r="F52" s="6"/>
      <c r="G52" s="6">
        <f>VLOOKUP(F52,Barème!A:D,3,FALSE)</f>
        <v>0</v>
      </c>
      <c r="H52" s="8"/>
      <c r="I52" s="8">
        <f>VLOOKUP(H52,Barème!A:D,4,FALSE)</f>
        <v>0</v>
      </c>
      <c r="J52" s="10"/>
      <c r="K52" s="10">
        <f>VLOOKUP(J52,Barème!A:D,3,FALSE)</f>
        <v>0</v>
      </c>
      <c r="L52" s="1">
        <v>106</v>
      </c>
      <c r="M52" s="11"/>
      <c r="N52" s="11">
        <f>VLOOKUP(M52,Barème!A:D,2,FALSE)</f>
        <v>0</v>
      </c>
      <c r="O52" s="16"/>
    </row>
    <row r="53" spans="1:15" ht="15.75" customHeight="1">
      <c r="A53" s="12">
        <v>50</v>
      </c>
      <c r="B53" s="24" t="s">
        <v>263</v>
      </c>
      <c r="C53" s="24" t="s">
        <v>264</v>
      </c>
      <c r="D53" s="24" t="s">
        <v>265</v>
      </c>
      <c r="E53" s="5">
        <f t="shared" si="0"/>
        <v>105</v>
      </c>
      <c r="F53" s="6"/>
      <c r="G53" s="6">
        <f>VLOOKUP(F53,Barème!A:D,3,FALSE)</f>
        <v>0</v>
      </c>
      <c r="H53" s="8"/>
      <c r="I53" s="8">
        <f>VLOOKUP(H53,Barème!A:D,4,FALSE)</f>
        <v>0</v>
      </c>
      <c r="J53" s="10"/>
      <c r="K53" s="10">
        <f>VLOOKUP(J53,Barème!A:D,3,FALSE)</f>
        <v>0</v>
      </c>
      <c r="L53" s="1">
        <v>105</v>
      </c>
      <c r="M53" s="11"/>
      <c r="N53" s="11">
        <f>VLOOKUP(M53,Barème!A:D,2,FALSE)</f>
        <v>0</v>
      </c>
      <c r="O53" s="16"/>
    </row>
    <row r="54" spans="1:15" ht="15.75" customHeight="1">
      <c r="A54" s="12">
        <v>51</v>
      </c>
      <c r="B54" s="24" t="s">
        <v>270</v>
      </c>
      <c r="C54" s="24" t="s">
        <v>272</v>
      </c>
      <c r="D54" s="26" t="s">
        <v>273</v>
      </c>
      <c r="E54" s="5">
        <f t="shared" si="0"/>
        <v>97.5</v>
      </c>
      <c r="F54" s="6" t="s">
        <v>205</v>
      </c>
      <c r="G54" s="6">
        <f>VLOOKUP(F54,Barème!A:D,3,FALSE)</f>
        <v>1.5</v>
      </c>
      <c r="H54" s="8"/>
      <c r="I54" s="8">
        <f>VLOOKUP(H54,Barème!A:D,4,FALSE)</f>
        <v>0</v>
      </c>
      <c r="J54" s="10"/>
      <c r="K54" s="10">
        <f>VLOOKUP(J54,Barème!A:D,3,FALSE)</f>
        <v>0</v>
      </c>
      <c r="L54" s="1">
        <v>96</v>
      </c>
      <c r="M54" s="11"/>
      <c r="N54" s="11">
        <f>VLOOKUP(M54,Barème!A:D,2,FALSE)</f>
        <v>0</v>
      </c>
      <c r="O54" s="16"/>
    </row>
    <row r="55" spans="1:15" ht="15.75" customHeight="1">
      <c r="A55" s="12">
        <v>52</v>
      </c>
      <c r="B55" s="24" t="s">
        <v>280</v>
      </c>
      <c r="C55" s="24" t="s">
        <v>281</v>
      </c>
      <c r="D55" s="24" t="s">
        <v>57</v>
      </c>
      <c r="E55" s="5">
        <f t="shared" si="0"/>
        <v>95</v>
      </c>
      <c r="F55" s="6"/>
      <c r="G55" s="6">
        <f>VLOOKUP(F55,Barème!A:D,3,FALSE)</f>
        <v>0</v>
      </c>
      <c r="H55" s="8"/>
      <c r="I55" s="8">
        <f>VLOOKUP(H55,Barème!A:D,4,FALSE)</f>
        <v>0</v>
      </c>
      <c r="J55" s="10"/>
      <c r="K55" s="10">
        <f>VLOOKUP(J55,Barème!A:D,3,FALSE)</f>
        <v>0</v>
      </c>
      <c r="L55" s="1">
        <v>95</v>
      </c>
      <c r="M55" s="11"/>
      <c r="N55" s="11">
        <f>VLOOKUP(M55,Barème!A:D,2,FALSE)</f>
        <v>0</v>
      </c>
      <c r="O55" s="16"/>
    </row>
    <row r="56" spans="1:15" ht="15.75" customHeight="1">
      <c r="A56" s="12">
        <v>53</v>
      </c>
      <c r="B56" s="24" t="s">
        <v>285</v>
      </c>
      <c r="C56" s="24" t="s">
        <v>286</v>
      </c>
      <c r="D56" s="24" t="s">
        <v>39</v>
      </c>
      <c r="E56" s="5">
        <f t="shared" si="0"/>
        <v>94</v>
      </c>
      <c r="F56" s="6"/>
      <c r="G56" s="6">
        <f>VLOOKUP(F56,Barème!A:D,3,FALSE)</f>
        <v>0</v>
      </c>
      <c r="H56" s="8"/>
      <c r="I56" s="8">
        <f>VLOOKUP(H56,Barème!A:D,4,FALSE)</f>
        <v>0</v>
      </c>
      <c r="J56" s="10"/>
      <c r="K56" s="10">
        <f>VLOOKUP(J56,Barème!A:D,3,FALSE)</f>
        <v>0</v>
      </c>
      <c r="L56" s="1">
        <v>94</v>
      </c>
      <c r="M56" s="11"/>
      <c r="N56" s="11">
        <f>VLOOKUP(M56,Barème!A:D,2,FALSE)</f>
        <v>0</v>
      </c>
      <c r="O56" s="16"/>
    </row>
    <row r="57" spans="1:15" ht="15.75" customHeight="1">
      <c r="A57" s="12">
        <v>54</v>
      </c>
      <c r="B57" s="24" t="s">
        <v>290</v>
      </c>
      <c r="C57" s="24" t="s">
        <v>292</v>
      </c>
      <c r="D57" s="24" t="s">
        <v>265</v>
      </c>
      <c r="E57" s="5">
        <f t="shared" si="0"/>
        <v>92</v>
      </c>
      <c r="F57" s="6"/>
      <c r="G57" s="6">
        <f>VLOOKUP(F57,Barème!A:D,3,FALSE)</f>
        <v>0</v>
      </c>
      <c r="H57" s="8"/>
      <c r="I57" s="8">
        <f>VLOOKUP(H57,Barème!A:D,4,FALSE)</f>
        <v>0</v>
      </c>
      <c r="J57" s="10"/>
      <c r="K57" s="10">
        <f>VLOOKUP(J57,Barème!A:D,3,FALSE)</f>
        <v>0</v>
      </c>
      <c r="L57" s="1">
        <v>92</v>
      </c>
      <c r="M57" s="11"/>
      <c r="N57" s="11">
        <f>VLOOKUP(M57,Barème!A:D,2,FALSE)</f>
        <v>0</v>
      </c>
      <c r="O57" s="16"/>
    </row>
    <row r="58" spans="1:15" ht="15.75" customHeight="1">
      <c r="A58" s="12">
        <v>55</v>
      </c>
      <c r="B58" s="24" t="s">
        <v>300</v>
      </c>
      <c r="C58" s="24" t="s">
        <v>301</v>
      </c>
      <c r="D58" s="24" t="s">
        <v>141</v>
      </c>
      <c r="E58" s="5">
        <f t="shared" si="0"/>
        <v>85</v>
      </c>
      <c r="F58" s="6"/>
      <c r="G58" s="6">
        <f>VLOOKUP(F58,Barème!A:D,3,FALSE)</f>
        <v>0</v>
      </c>
      <c r="H58" s="8"/>
      <c r="I58" s="8">
        <f>VLOOKUP(H58,Barème!A:D,4,FALSE)</f>
        <v>0</v>
      </c>
      <c r="J58" s="10"/>
      <c r="K58" s="10">
        <f>VLOOKUP(J58,Barème!A:D,3,FALSE)</f>
        <v>0</v>
      </c>
      <c r="L58" s="1">
        <v>85</v>
      </c>
      <c r="M58" s="11"/>
      <c r="N58" s="11">
        <f>VLOOKUP(M58,Barème!A:D,2,FALSE)</f>
        <v>0</v>
      </c>
      <c r="O58" s="16"/>
    </row>
    <row r="59" spans="1:15" ht="15.75" customHeight="1">
      <c r="A59" s="12">
        <v>56</v>
      </c>
      <c r="B59" s="24" t="s">
        <v>306</v>
      </c>
      <c r="C59" s="24" t="s">
        <v>307</v>
      </c>
      <c r="D59" s="24" t="s">
        <v>99</v>
      </c>
      <c r="E59" s="5">
        <f t="shared" si="0"/>
        <v>83</v>
      </c>
      <c r="F59" s="6"/>
      <c r="G59" s="6">
        <f>VLOOKUP(F59,Barème!A:D,3,FALSE)</f>
        <v>0</v>
      </c>
      <c r="H59" s="8"/>
      <c r="I59" s="8">
        <f>VLOOKUP(H59,Barème!A:D,4,FALSE)</f>
        <v>0</v>
      </c>
      <c r="J59" s="10"/>
      <c r="K59" s="10">
        <f>VLOOKUP(J59,Barème!A:D,3,FALSE)</f>
        <v>0</v>
      </c>
      <c r="L59" s="1">
        <v>83</v>
      </c>
      <c r="M59" s="11"/>
      <c r="N59" s="11">
        <f>VLOOKUP(M59,Barème!A:D,2,FALSE)</f>
        <v>0</v>
      </c>
      <c r="O59" s="16"/>
    </row>
    <row r="60" spans="1:15" ht="15.75" customHeight="1">
      <c r="A60" s="12">
        <v>57</v>
      </c>
      <c r="B60" s="24" t="s">
        <v>311</v>
      </c>
      <c r="C60" s="24" t="s">
        <v>59</v>
      </c>
      <c r="D60" s="24" t="s">
        <v>114</v>
      </c>
      <c r="E60" s="5">
        <f t="shared" si="0"/>
        <v>83</v>
      </c>
      <c r="F60" s="6"/>
      <c r="G60" s="6">
        <f>VLOOKUP(F60,Barème!A:D,3,FALSE)</f>
        <v>0</v>
      </c>
      <c r="H60" s="8"/>
      <c r="I60" s="8">
        <f>VLOOKUP(H60,Barème!A:D,4,FALSE)</f>
        <v>0</v>
      </c>
      <c r="J60" s="10"/>
      <c r="K60" s="10">
        <f>VLOOKUP(J60,Barème!A:D,3,FALSE)</f>
        <v>0</v>
      </c>
      <c r="L60" s="1">
        <v>83</v>
      </c>
      <c r="M60" s="11"/>
      <c r="N60" s="11">
        <f>VLOOKUP(M60,Barème!A:D,2,FALSE)</f>
        <v>0</v>
      </c>
      <c r="O60" s="16"/>
    </row>
    <row r="61" spans="1:15" ht="15.75" customHeight="1">
      <c r="A61" s="12">
        <v>58</v>
      </c>
      <c r="B61" s="24" t="s">
        <v>317</v>
      </c>
      <c r="C61" s="24" t="s">
        <v>318</v>
      </c>
      <c r="D61" s="24" t="s">
        <v>144</v>
      </c>
      <c r="E61" s="5">
        <f t="shared" si="0"/>
        <v>82</v>
      </c>
      <c r="F61" s="6"/>
      <c r="G61" s="6">
        <f>VLOOKUP(F61,Barème!A:D,3,FALSE)</f>
        <v>0</v>
      </c>
      <c r="H61" s="8"/>
      <c r="I61" s="8">
        <f>VLOOKUP(H61,Barème!A:D,4,FALSE)</f>
        <v>0</v>
      </c>
      <c r="J61" s="10"/>
      <c r="K61" s="10">
        <f>VLOOKUP(J61,Barème!A:D,3,FALSE)</f>
        <v>0</v>
      </c>
      <c r="L61" s="1">
        <v>82</v>
      </c>
      <c r="M61" s="11"/>
      <c r="N61" s="11">
        <f>VLOOKUP(M61,Barème!A:D,2,FALSE)</f>
        <v>0</v>
      </c>
      <c r="O61" s="16"/>
    </row>
    <row r="62" spans="1:15" ht="15.75" customHeight="1">
      <c r="A62" s="12">
        <v>59</v>
      </c>
      <c r="B62" s="24" t="s">
        <v>324</v>
      </c>
      <c r="C62" s="24" t="s">
        <v>135</v>
      </c>
      <c r="D62" s="24" t="s">
        <v>144</v>
      </c>
      <c r="E62" s="5">
        <f t="shared" si="0"/>
        <v>81</v>
      </c>
      <c r="F62" s="6"/>
      <c r="G62" s="6">
        <f>VLOOKUP(F62,Barème!A:D,3,FALSE)</f>
        <v>0</v>
      </c>
      <c r="H62" s="8"/>
      <c r="I62" s="8">
        <f>VLOOKUP(H62,Barème!A:D,4,FALSE)</f>
        <v>0</v>
      </c>
      <c r="J62" s="10"/>
      <c r="K62" s="10">
        <f>VLOOKUP(J62,Barème!A:D,3,FALSE)</f>
        <v>0</v>
      </c>
      <c r="L62" s="1">
        <v>81</v>
      </c>
      <c r="M62" s="11"/>
      <c r="N62" s="11">
        <f>VLOOKUP(M62,Barème!A:D,2,FALSE)</f>
        <v>0</v>
      </c>
      <c r="O62" s="16"/>
    </row>
    <row r="63" spans="1:15" ht="15.75" customHeight="1">
      <c r="A63" s="12">
        <v>60</v>
      </c>
      <c r="B63" s="24" t="s">
        <v>330</v>
      </c>
      <c r="C63" s="24" t="s">
        <v>331</v>
      </c>
      <c r="D63" s="24" t="s">
        <v>114</v>
      </c>
      <c r="E63" s="5">
        <f t="shared" si="0"/>
        <v>80</v>
      </c>
      <c r="F63" s="6"/>
      <c r="G63" s="6">
        <f>VLOOKUP(F63,Barème!A:D,3,FALSE)</f>
        <v>0</v>
      </c>
      <c r="H63" s="8"/>
      <c r="I63" s="8">
        <f>VLOOKUP(H63,Barème!A:D,4,FALSE)</f>
        <v>0</v>
      </c>
      <c r="J63" s="10"/>
      <c r="K63" s="10">
        <f>VLOOKUP(J63,Barème!A:D,3,FALSE)</f>
        <v>0</v>
      </c>
      <c r="L63" s="1">
        <v>80</v>
      </c>
      <c r="M63" s="11"/>
      <c r="N63" s="11">
        <f>VLOOKUP(M63,Barème!A:D,2,FALSE)</f>
        <v>0</v>
      </c>
      <c r="O63" s="16"/>
    </row>
    <row r="64" spans="1:15" ht="15.75" customHeight="1">
      <c r="A64" s="12">
        <v>61</v>
      </c>
      <c r="B64" s="24" t="s">
        <v>157</v>
      </c>
      <c r="C64" s="24" t="s">
        <v>337</v>
      </c>
      <c r="D64" s="24" t="s">
        <v>338</v>
      </c>
      <c r="E64" s="5">
        <f t="shared" si="0"/>
        <v>77</v>
      </c>
      <c r="F64" s="6"/>
      <c r="G64" s="6">
        <f>VLOOKUP(F64,Barème!A:D,3,FALSE)</f>
        <v>0</v>
      </c>
      <c r="H64" s="8"/>
      <c r="I64" s="8">
        <f>VLOOKUP(H64,Barème!A:D,4,FALSE)</f>
        <v>0</v>
      </c>
      <c r="J64" s="10"/>
      <c r="K64" s="10">
        <f>VLOOKUP(J64,Barème!A:D,3,FALSE)</f>
        <v>0</v>
      </c>
      <c r="L64" s="1">
        <v>77</v>
      </c>
      <c r="M64" s="11"/>
      <c r="N64" s="11">
        <f>VLOOKUP(M64,Barème!A:D,2,FALSE)</f>
        <v>0</v>
      </c>
      <c r="O64" s="16"/>
    </row>
    <row r="65" spans="1:15" ht="15.75" customHeight="1">
      <c r="A65" s="12">
        <v>62</v>
      </c>
      <c r="B65" s="24" t="s">
        <v>345</v>
      </c>
      <c r="C65" s="24" t="s">
        <v>346</v>
      </c>
      <c r="D65" s="24" t="s">
        <v>95</v>
      </c>
      <c r="E65" s="5">
        <f t="shared" si="0"/>
        <v>77</v>
      </c>
      <c r="F65" s="6"/>
      <c r="G65" s="6">
        <f>VLOOKUP(F65,Barème!A:D,3,FALSE)</f>
        <v>0</v>
      </c>
      <c r="H65" s="8"/>
      <c r="I65" s="8">
        <f>VLOOKUP(H65,Barème!A:D,4,FALSE)</f>
        <v>0</v>
      </c>
      <c r="J65" s="10"/>
      <c r="K65" s="10">
        <f>VLOOKUP(J65,Barème!A:D,3,FALSE)</f>
        <v>0</v>
      </c>
      <c r="L65" s="1">
        <v>77</v>
      </c>
      <c r="M65" s="11"/>
      <c r="N65" s="11">
        <f>VLOOKUP(M65,Barème!A:D,2,FALSE)</f>
        <v>0</v>
      </c>
      <c r="O65" s="16"/>
    </row>
    <row r="66" spans="1:15" ht="15.75" customHeight="1">
      <c r="A66" s="12">
        <v>63</v>
      </c>
      <c r="B66" s="24" t="s">
        <v>352</v>
      </c>
      <c r="C66" s="24" t="s">
        <v>353</v>
      </c>
      <c r="D66" s="24" t="s">
        <v>354</v>
      </c>
      <c r="E66" s="5">
        <f t="shared" si="0"/>
        <v>77</v>
      </c>
      <c r="F66" s="6"/>
      <c r="G66" s="6">
        <f>VLOOKUP(F66,Barème!A:D,3,FALSE)</f>
        <v>0</v>
      </c>
      <c r="H66" s="8"/>
      <c r="I66" s="8">
        <f>VLOOKUP(H66,Barème!A:D,4,FALSE)</f>
        <v>0</v>
      </c>
      <c r="J66" s="10"/>
      <c r="K66" s="10">
        <f>VLOOKUP(J66,Barème!A:D,3,FALSE)</f>
        <v>0</v>
      </c>
      <c r="L66" s="1">
        <v>77</v>
      </c>
      <c r="M66" s="11"/>
      <c r="N66" s="11">
        <f>VLOOKUP(M66,Barème!A:D,2,FALSE)</f>
        <v>0</v>
      </c>
      <c r="O66" s="16"/>
    </row>
    <row r="67" spans="1:15" ht="15.75" customHeight="1">
      <c r="A67" s="12">
        <v>64</v>
      </c>
      <c r="B67" s="24" t="s">
        <v>360</v>
      </c>
      <c r="C67" s="24" t="s">
        <v>80</v>
      </c>
      <c r="D67" s="24" t="s">
        <v>239</v>
      </c>
      <c r="E67" s="5">
        <f t="shared" si="0"/>
        <v>76</v>
      </c>
      <c r="F67" s="6"/>
      <c r="G67" s="6">
        <f>VLOOKUP(F67,Barème!A:D,3,FALSE)</f>
        <v>0</v>
      </c>
      <c r="H67" s="8"/>
      <c r="I67" s="8">
        <f>VLOOKUP(H67,Barème!A:D,4,FALSE)</f>
        <v>0</v>
      </c>
      <c r="J67" s="10"/>
      <c r="K67" s="10">
        <f>VLOOKUP(J67,Barème!A:D,3,FALSE)</f>
        <v>0</v>
      </c>
      <c r="L67" s="1">
        <v>76</v>
      </c>
      <c r="M67" s="11"/>
      <c r="N67" s="11">
        <f>VLOOKUP(M67,Barème!A:D,2,FALSE)</f>
        <v>0</v>
      </c>
      <c r="O67" s="16"/>
    </row>
    <row r="68" spans="1:15" ht="15.75" customHeight="1">
      <c r="A68" s="12">
        <v>65</v>
      </c>
      <c r="B68" s="24" t="s">
        <v>364</v>
      </c>
      <c r="C68" s="24" t="s">
        <v>366</v>
      </c>
      <c r="D68" s="24" t="s">
        <v>239</v>
      </c>
      <c r="E68" s="5">
        <f t="shared" si="0"/>
        <v>72</v>
      </c>
      <c r="F68" s="6"/>
      <c r="G68" s="6">
        <f>VLOOKUP(F68,Barème!A:D,3,FALSE)</f>
        <v>0</v>
      </c>
      <c r="H68" s="8"/>
      <c r="I68" s="8">
        <f>VLOOKUP(H68,Barème!A:D,4,FALSE)</f>
        <v>0</v>
      </c>
      <c r="J68" s="10"/>
      <c r="K68" s="10">
        <f>VLOOKUP(J68,Barème!A:D,3,FALSE)</f>
        <v>0</v>
      </c>
      <c r="L68" s="1">
        <v>72</v>
      </c>
      <c r="M68" s="11"/>
      <c r="N68" s="11">
        <f>VLOOKUP(M68,Barème!A:D,2,FALSE)</f>
        <v>0</v>
      </c>
      <c r="O68" s="16"/>
    </row>
    <row r="69" spans="1:15" ht="15.75" customHeight="1">
      <c r="A69" s="12">
        <v>66</v>
      </c>
      <c r="B69" s="24" t="s">
        <v>370</v>
      </c>
      <c r="C69" s="24" t="s">
        <v>316</v>
      </c>
      <c r="D69" s="24" t="s">
        <v>129</v>
      </c>
      <c r="E69" s="5">
        <f t="shared" si="0"/>
        <v>72</v>
      </c>
      <c r="F69" s="6"/>
      <c r="G69" s="6">
        <f>VLOOKUP(F69,Barème!A:D,3,FALSE)</f>
        <v>0</v>
      </c>
      <c r="H69" s="8"/>
      <c r="I69" s="8">
        <f>VLOOKUP(H69,Barème!A:D,4,FALSE)</f>
        <v>0</v>
      </c>
      <c r="J69" s="10"/>
      <c r="K69" s="10">
        <f>VLOOKUP(J69,Barème!A:D,3,FALSE)</f>
        <v>0</v>
      </c>
      <c r="L69" s="1">
        <v>72</v>
      </c>
      <c r="M69" s="11"/>
      <c r="N69" s="11">
        <f>VLOOKUP(M69,Barème!A:D,2,FALSE)</f>
        <v>0</v>
      </c>
      <c r="O69" s="16"/>
    </row>
    <row r="70" spans="1:15" ht="15.75" customHeight="1">
      <c r="A70" s="12">
        <v>67</v>
      </c>
      <c r="B70" s="24" t="s">
        <v>375</v>
      </c>
      <c r="C70" s="24" t="s">
        <v>59</v>
      </c>
      <c r="D70" s="24" t="s">
        <v>265</v>
      </c>
      <c r="E70" s="5">
        <f t="shared" si="0"/>
        <v>71</v>
      </c>
      <c r="F70" s="6"/>
      <c r="G70" s="6">
        <f>VLOOKUP(F70,Barème!A:D,3,FALSE)</f>
        <v>0</v>
      </c>
      <c r="H70" s="8"/>
      <c r="I70" s="8">
        <f>VLOOKUP(H70,Barème!A:D,4,FALSE)</f>
        <v>0</v>
      </c>
      <c r="J70" s="10"/>
      <c r="K70" s="10">
        <f>VLOOKUP(J70,Barème!A:D,3,FALSE)</f>
        <v>0</v>
      </c>
      <c r="L70" s="1">
        <v>71</v>
      </c>
      <c r="M70" s="11"/>
      <c r="N70" s="11">
        <f>VLOOKUP(M70,Barème!A:D,2,FALSE)</f>
        <v>0</v>
      </c>
      <c r="O70" s="16"/>
    </row>
    <row r="71" spans="1:15" ht="15.75" customHeight="1">
      <c r="A71" s="12">
        <v>68</v>
      </c>
      <c r="B71" s="24" t="s">
        <v>190</v>
      </c>
      <c r="C71" s="24" t="s">
        <v>191</v>
      </c>
      <c r="D71" s="24" t="s">
        <v>141</v>
      </c>
      <c r="E71" s="5">
        <f t="shared" si="0"/>
        <v>71</v>
      </c>
      <c r="F71" s="6"/>
      <c r="G71" s="6">
        <f>VLOOKUP(F71,Barème!A:D,3,FALSE)</f>
        <v>0</v>
      </c>
      <c r="H71" s="8"/>
      <c r="I71" s="8">
        <f>VLOOKUP(H71,Barème!A:D,4,FALSE)</f>
        <v>0</v>
      </c>
      <c r="J71" s="10"/>
      <c r="K71" s="10">
        <f>VLOOKUP(J71,Barème!A:D,3,FALSE)</f>
        <v>0</v>
      </c>
      <c r="L71" s="1">
        <v>71</v>
      </c>
      <c r="M71" s="11"/>
      <c r="N71" s="11">
        <f>VLOOKUP(M71,Barème!A:D,2,FALSE)</f>
        <v>0</v>
      </c>
      <c r="O71" s="16"/>
    </row>
    <row r="72" spans="1:15" ht="15.75" customHeight="1">
      <c r="A72" s="12">
        <v>69</v>
      </c>
      <c r="B72" s="24" t="s">
        <v>382</v>
      </c>
      <c r="C72" s="24" t="s">
        <v>241</v>
      </c>
      <c r="D72" s="24" t="s">
        <v>354</v>
      </c>
      <c r="E72" s="5">
        <f t="shared" si="0"/>
        <v>68</v>
      </c>
      <c r="F72" s="6"/>
      <c r="G72" s="6">
        <f>VLOOKUP(F72,Barème!A:D,3,FALSE)</f>
        <v>0</v>
      </c>
      <c r="H72" s="8"/>
      <c r="I72" s="8">
        <f>VLOOKUP(H72,Barème!A:D,4,FALSE)</f>
        <v>0</v>
      </c>
      <c r="J72" s="10"/>
      <c r="K72" s="10">
        <f>VLOOKUP(J72,Barème!A:D,3,FALSE)</f>
        <v>0</v>
      </c>
      <c r="L72" s="1">
        <v>68</v>
      </c>
      <c r="M72" s="11"/>
      <c r="N72" s="11">
        <f>VLOOKUP(M72,Barème!A:D,2,FALSE)</f>
        <v>0</v>
      </c>
      <c r="O72" s="16"/>
    </row>
    <row r="73" spans="1:15" ht="15.75" customHeight="1">
      <c r="A73" s="12">
        <v>70</v>
      </c>
      <c r="B73" s="24" t="s">
        <v>385</v>
      </c>
      <c r="C73" s="24" t="s">
        <v>241</v>
      </c>
      <c r="D73" s="24" t="s">
        <v>169</v>
      </c>
      <c r="E73" s="5">
        <f t="shared" si="0"/>
        <v>64</v>
      </c>
      <c r="F73" s="6"/>
      <c r="G73" s="6">
        <f>VLOOKUP(F73,Barème!A:D,3,FALSE)</f>
        <v>0</v>
      </c>
      <c r="H73" s="8"/>
      <c r="I73" s="8">
        <f>VLOOKUP(H73,Barème!A:D,4,FALSE)</f>
        <v>0</v>
      </c>
      <c r="J73" s="10"/>
      <c r="K73" s="10">
        <f>VLOOKUP(J73,Barème!A:D,3,FALSE)</f>
        <v>0</v>
      </c>
      <c r="L73" s="1">
        <v>64</v>
      </c>
      <c r="M73" s="11"/>
      <c r="N73" s="11">
        <f>VLOOKUP(M73,Barème!A:D,2,FALSE)</f>
        <v>0</v>
      </c>
      <c r="O73" s="16"/>
    </row>
    <row r="74" spans="1:15" ht="15.75" customHeight="1">
      <c r="A74" s="12">
        <v>71</v>
      </c>
      <c r="B74" s="24" t="s">
        <v>53</v>
      </c>
      <c r="C74" s="24" t="s">
        <v>331</v>
      </c>
      <c r="D74" s="24" t="s">
        <v>393</v>
      </c>
      <c r="E74" s="5">
        <f t="shared" si="0"/>
        <v>62</v>
      </c>
      <c r="F74" s="6"/>
      <c r="G74" s="6">
        <f>VLOOKUP(F74,Barème!A:D,3,FALSE)</f>
        <v>0</v>
      </c>
      <c r="H74" s="8"/>
      <c r="I74" s="8">
        <f>VLOOKUP(H74,Barème!A:D,4,FALSE)</f>
        <v>0</v>
      </c>
      <c r="J74" s="10"/>
      <c r="K74" s="10">
        <f>VLOOKUP(J74,Barème!A:D,3,FALSE)</f>
        <v>0</v>
      </c>
      <c r="L74" s="1">
        <v>62</v>
      </c>
      <c r="M74" s="11"/>
      <c r="N74" s="11">
        <f>VLOOKUP(M74,Barème!A:D,2,FALSE)</f>
        <v>0</v>
      </c>
      <c r="O74" s="16"/>
    </row>
    <row r="75" spans="1:15" ht="15.75" customHeight="1">
      <c r="A75" s="12">
        <v>72</v>
      </c>
      <c r="B75" s="24" t="s">
        <v>397</v>
      </c>
      <c r="C75" s="24" t="s">
        <v>398</v>
      </c>
      <c r="D75" s="24" t="s">
        <v>95</v>
      </c>
      <c r="E75" s="5">
        <f t="shared" si="0"/>
        <v>57</v>
      </c>
      <c r="F75" s="6"/>
      <c r="G75" s="6">
        <f>VLOOKUP(F75,Barème!A:D,3,FALSE)</f>
        <v>0</v>
      </c>
      <c r="H75" s="8"/>
      <c r="I75" s="8">
        <f>VLOOKUP(H75,Barème!A:D,4,FALSE)</f>
        <v>0</v>
      </c>
      <c r="J75" s="10"/>
      <c r="K75" s="10">
        <f>VLOOKUP(J75,Barème!A:D,3,FALSE)</f>
        <v>0</v>
      </c>
      <c r="L75" s="1">
        <v>57</v>
      </c>
      <c r="M75" s="11"/>
      <c r="N75" s="11">
        <f>VLOOKUP(M75,Barème!A:D,2,FALSE)</f>
        <v>0</v>
      </c>
      <c r="O75" s="16"/>
    </row>
    <row r="76" spans="1:15" ht="15.75" customHeight="1">
      <c r="A76" s="12">
        <v>73</v>
      </c>
      <c r="B76" s="24" t="s">
        <v>404</v>
      </c>
      <c r="C76" s="24" t="s">
        <v>341</v>
      </c>
      <c r="D76" s="24" t="s">
        <v>57</v>
      </c>
      <c r="E76" s="5">
        <f t="shared" si="0"/>
        <v>56</v>
      </c>
      <c r="F76" s="6"/>
      <c r="G76" s="6">
        <f>VLOOKUP(F76,Barème!A:D,3,FALSE)</f>
        <v>0</v>
      </c>
      <c r="H76" s="8"/>
      <c r="I76" s="8">
        <f>VLOOKUP(H76,Barème!A:D,4,FALSE)</f>
        <v>0</v>
      </c>
      <c r="J76" s="10"/>
      <c r="K76" s="10">
        <f>VLOOKUP(J76,Barème!A:D,3,FALSE)</f>
        <v>0</v>
      </c>
      <c r="L76" s="1">
        <v>56</v>
      </c>
      <c r="M76" s="11"/>
      <c r="N76" s="11">
        <f>VLOOKUP(M76,Barème!A:D,2,FALSE)</f>
        <v>0</v>
      </c>
      <c r="O76" s="16"/>
    </row>
    <row r="77" spans="1:15" ht="15.75" customHeight="1">
      <c r="A77" s="12">
        <v>74</v>
      </c>
      <c r="B77" s="24" t="s">
        <v>407</v>
      </c>
      <c r="C77" s="24" t="s">
        <v>408</v>
      </c>
      <c r="D77" s="24" t="s">
        <v>64</v>
      </c>
      <c r="E77" s="5">
        <f t="shared" si="0"/>
        <v>53</v>
      </c>
      <c r="F77" s="6"/>
      <c r="G77" s="6">
        <f>VLOOKUP(F77,Barème!A:D,3,FALSE)</f>
        <v>0</v>
      </c>
      <c r="H77" s="8"/>
      <c r="I77" s="8">
        <f>VLOOKUP(H77,Barème!A:D,4,FALSE)</f>
        <v>0</v>
      </c>
      <c r="J77" s="10"/>
      <c r="K77" s="10">
        <f>VLOOKUP(J77,Barème!A:D,3,FALSE)</f>
        <v>0</v>
      </c>
      <c r="L77" s="1">
        <v>53</v>
      </c>
      <c r="M77" s="11"/>
      <c r="N77" s="11">
        <f>VLOOKUP(M77,Barème!A:D,2,FALSE)</f>
        <v>0</v>
      </c>
      <c r="O77" s="16"/>
    </row>
    <row r="78" spans="1:15" ht="15.75" customHeight="1">
      <c r="A78" s="12">
        <v>75</v>
      </c>
      <c r="B78" s="24" t="s">
        <v>412</v>
      </c>
      <c r="C78" s="24" t="s">
        <v>413</v>
      </c>
      <c r="D78" s="24" t="s">
        <v>232</v>
      </c>
      <c r="E78" s="5">
        <f t="shared" si="0"/>
        <v>50</v>
      </c>
      <c r="F78" s="6"/>
      <c r="G78" s="6">
        <f>VLOOKUP(F78,Barème!A:D,3,FALSE)</f>
        <v>0</v>
      </c>
      <c r="H78" s="8"/>
      <c r="I78" s="8">
        <f>VLOOKUP(H78,Barème!A:D,4,FALSE)</f>
        <v>0</v>
      </c>
      <c r="J78" s="10"/>
      <c r="K78" s="10">
        <f>VLOOKUP(J78,Barème!A:D,3,FALSE)</f>
        <v>0</v>
      </c>
      <c r="L78" s="1">
        <v>50</v>
      </c>
      <c r="M78" s="11"/>
      <c r="N78" s="11">
        <f>VLOOKUP(M78,Barème!A:D,2,FALSE)</f>
        <v>0</v>
      </c>
    </row>
    <row r="79" spans="1:15" ht="15.75" customHeight="1">
      <c r="A79" s="12">
        <v>76</v>
      </c>
      <c r="B79" s="24" t="s">
        <v>417</v>
      </c>
      <c r="C79" s="24" t="s">
        <v>88</v>
      </c>
      <c r="D79" s="24" t="s">
        <v>344</v>
      </c>
      <c r="E79" s="5">
        <f t="shared" si="0"/>
        <v>0</v>
      </c>
      <c r="F79" s="6"/>
      <c r="G79" s="6">
        <f>VLOOKUP(F79,Barème!A:D,3,FALSE)</f>
        <v>0</v>
      </c>
      <c r="H79" s="8"/>
      <c r="I79" s="8">
        <f>VLOOKUP(H79,Barème!A:D,4,FALSE)</f>
        <v>0</v>
      </c>
      <c r="J79" s="10"/>
      <c r="K79" s="10">
        <f>VLOOKUP(J79,Barème!A:D,3,FALSE)</f>
        <v>0</v>
      </c>
      <c r="L79" s="1">
        <v>0</v>
      </c>
      <c r="M79" s="11"/>
      <c r="N79" s="11">
        <f>VLOOKUP(M79,Barème!A:D,2,FALSE)</f>
        <v>0</v>
      </c>
    </row>
    <row r="80" spans="1:15" ht="15.75" customHeight="1">
      <c r="A80" s="12">
        <v>77</v>
      </c>
      <c r="B80" s="24" t="s">
        <v>420</v>
      </c>
      <c r="C80" s="24" t="s">
        <v>80</v>
      </c>
      <c r="D80" s="24" t="s">
        <v>344</v>
      </c>
      <c r="E80" s="5">
        <f t="shared" si="0"/>
        <v>0</v>
      </c>
      <c r="F80" s="6"/>
      <c r="G80" s="6">
        <f>VLOOKUP(F80,Barème!A:D,3,FALSE)</f>
        <v>0</v>
      </c>
      <c r="H80" s="8"/>
      <c r="I80" s="8">
        <f>VLOOKUP(H80,Barème!A:D,4,FALSE)</f>
        <v>0</v>
      </c>
      <c r="J80" s="10"/>
      <c r="K80" s="10">
        <f>VLOOKUP(J80,Barème!A:D,3,FALSE)</f>
        <v>0</v>
      </c>
      <c r="L80" s="1">
        <v>0</v>
      </c>
      <c r="M80" s="11"/>
      <c r="N80" s="11">
        <f>VLOOKUP(M80,Barème!A:D,2,FALSE)</f>
        <v>0</v>
      </c>
    </row>
    <row r="81" spans="1:12" ht="15.75" customHeight="1">
      <c r="A81" s="13"/>
      <c r="E81" s="40"/>
      <c r="F81" s="13"/>
      <c r="G81" s="13"/>
      <c r="L81" s="13"/>
    </row>
    <row r="82" spans="1:12" ht="15.75" customHeight="1">
      <c r="A82" s="13"/>
      <c r="E82" s="40"/>
      <c r="F82" s="13"/>
      <c r="G82" s="13"/>
      <c r="L82" s="13"/>
    </row>
    <row r="83" spans="1:12" ht="15.75" customHeight="1">
      <c r="A83" s="13"/>
      <c r="E83" s="40"/>
      <c r="F83" s="13"/>
      <c r="G83" s="13"/>
      <c r="L83" s="13"/>
    </row>
    <row r="84" spans="1:12" ht="15.75" customHeight="1">
      <c r="A84" s="13"/>
      <c r="E84" s="40"/>
      <c r="F84" s="13"/>
      <c r="G84" s="13"/>
      <c r="L84" s="13"/>
    </row>
    <row r="85" spans="1:12" ht="15.75" customHeight="1">
      <c r="A85" s="13"/>
      <c r="E85" s="40"/>
      <c r="F85" s="13"/>
      <c r="G85" s="13"/>
      <c r="L85" s="13"/>
    </row>
    <row r="86" spans="1:12" ht="15.75" customHeight="1">
      <c r="A86" s="13"/>
      <c r="E86" s="40"/>
      <c r="F86" s="13"/>
      <c r="G86" s="13"/>
      <c r="L86" s="13"/>
    </row>
    <row r="87" spans="1:12" ht="15.75" customHeight="1">
      <c r="A87" s="13"/>
      <c r="E87" s="40"/>
      <c r="F87" s="13"/>
      <c r="G87" s="13"/>
      <c r="L87" s="13"/>
    </row>
    <row r="88" spans="1:12" ht="15.75" customHeight="1">
      <c r="A88" s="13"/>
      <c r="E88" s="40"/>
      <c r="F88" s="13"/>
      <c r="G88" s="13"/>
      <c r="L88" s="13"/>
    </row>
    <row r="89" spans="1:12" ht="15.75" customHeight="1">
      <c r="A89" s="13"/>
      <c r="E89" s="40"/>
      <c r="F89" s="13"/>
      <c r="G89" s="13"/>
      <c r="L89" s="13"/>
    </row>
    <row r="90" spans="1:12" ht="15.75" customHeight="1">
      <c r="A90" s="13"/>
      <c r="E90" s="40"/>
      <c r="F90" s="13"/>
      <c r="G90" s="13"/>
      <c r="L90" s="13"/>
    </row>
    <row r="91" spans="1:12" ht="15.75" customHeight="1">
      <c r="A91" s="13"/>
      <c r="E91" s="40"/>
      <c r="F91" s="13"/>
      <c r="G91" s="13"/>
      <c r="L91" s="13"/>
    </row>
    <row r="92" spans="1:12" ht="15.75" customHeight="1">
      <c r="A92" s="13"/>
      <c r="E92" s="40"/>
      <c r="F92" s="13"/>
      <c r="G92" s="13"/>
      <c r="L92" s="13"/>
    </row>
    <row r="93" spans="1:12" ht="15.75" customHeight="1">
      <c r="A93" s="13"/>
      <c r="E93" s="40"/>
      <c r="F93" s="13"/>
      <c r="G93" s="13"/>
      <c r="L93" s="13"/>
    </row>
    <row r="94" spans="1:12" ht="15.75" customHeight="1">
      <c r="A94" s="13"/>
      <c r="E94" s="40"/>
      <c r="F94" s="13"/>
      <c r="G94" s="13"/>
      <c r="L94" s="13"/>
    </row>
    <row r="95" spans="1:12" ht="15.75" customHeight="1">
      <c r="A95" s="13"/>
      <c r="E95" s="40"/>
      <c r="F95" s="13"/>
      <c r="G95" s="13"/>
      <c r="L95" s="13"/>
    </row>
    <row r="96" spans="1:12" ht="15.75" customHeight="1">
      <c r="A96" s="13"/>
      <c r="E96" s="40"/>
      <c r="F96" s="13"/>
      <c r="G96" s="13"/>
      <c r="L96" s="13"/>
    </row>
    <row r="97" spans="1:12" ht="15.75" customHeight="1">
      <c r="A97" s="13"/>
      <c r="E97" s="40"/>
      <c r="F97" s="13"/>
      <c r="G97" s="13"/>
      <c r="L97" s="13"/>
    </row>
    <row r="98" spans="1:12" ht="15.75" customHeight="1">
      <c r="A98" s="13"/>
      <c r="E98" s="40"/>
      <c r="F98" s="13"/>
      <c r="G98" s="13"/>
      <c r="L98" s="13"/>
    </row>
    <row r="99" spans="1:12" ht="15.75" customHeight="1">
      <c r="A99" s="13"/>
      <c r="E99" s="40"/>
      <c r="F99" s="13"/>
      <c r="G99" s="13"/>
      <c r="L99" s="13"/>
    </row>
    <row r="100" spans="1:12" ht="15.75" customHeight="1">
      <c r="A100" s="13"/>
      <c r="E100" s="40"/>
      <c r="F100" s="13"/>
      <c r="G100" s="13"/>
      <c r="L100" s="13"/>
    </row>
    <row r="101" spans="1:12" ht="15.75" customHeight="1">
      <c r="A101" s="13"/>
      <c r="E101" s="40"/>
      <c r="F101" s="13"/>
      <c r="G101" s="13"/>
      <c r="L101" s="13"/>
    </row>
    <row r="102" spans="1:12" ht="15.75" customHeight="1">
      <c r="A102" s="13"/>
      <c r="E102" s="40"/>
      <c r="F102" s="13"/>
      <c r="G102" s="13"/>
      <c r="L102" s="13"/>
    </row>
    <row r="103" spans="1:12" ht="15.75" customHeight="1">
      <c r="A103" s="13"/>
      <c r="E103" s="40"/>
      <c r="F103" s="13"/>
      <c r="G103" s="13"/>
      <c r="L103" s="13"/>
    </row>
    <row r="104" spans="1:12" ht="15.75" customHeight="1">
      <c r="A104" s="13"/>
      <c r="E104" s="40"/>
      <c r="F104" s="13"/>
      <c r="G104" s="13"/>
      <c r="L104" s="13"/>
    </row>
    <row r="105" spans="1:12" ht="15.75" customHeight="1">
      <c r="A105" s="13"/>
      <c r="E105" s="40"/>
      <c r="F105" s="13"/>
      <c r="G105" s="13"/>
      <c r="L105" s="13"/>
    </row>
    <row r="106" spans="1:12" ht="15.75" customHeight="1">
      <c r="A106" s="13"/>
      <c r="E106" s="40"/>
      <c r="F106" s="13"/>
      <c r="G106" s="13"/>
      <c r="L106" s="13"/>
    </row>
    <row r="107" spans="1:12" ht="15.75" customHeight="1">
      <c r="A107" s="13"/>
      <c r="E107" s="40"/>
      <c r="F107" s="13"/>
      <c r="G107" s="13"/>
      <c r="L107" s="13"/>
    </row>
    <row r="108" spans="1:12" ht="15.75" customHeight="1">
      <c r="A108" s="13"/>
      <c r="E108" s="40"/>
      <c r="F108" s="13"/>
      <c r="G108" s="13"/>
      <c r="L108" s="13"/>
    </row>
    <row r="109" spans="1:12" ht="15.75" customHeight="1">
      <c r="A109" s="13"/>
      <c r="E109" s="40"/>
      <c r="F109" s="13"/>
      <c r="G109" s="13"/>
      <c r="L109" s="13"/>
    </row>
    <row r="110" spans="1:12" ht="15.75" customHeight="1">
      <c r="A110" s="13"/>
      <c r="E110" s="40"/>
      <c r="F110" s="13"/>
      <c r="G110" s="13"/>
      <c r="L110" s="13"/>
    </row>
    <row r="111" spans="1:12" ht="15.75" customHeight="1">
      <c r="A111" s="13"/>
      <c r="E111" s="40"/>
      <c r="F111" s="13"/>
      <c r="G111" s="13"/>
      <c r="L111" s="13"/>
    </row>
    <row r="112" spans="1:12" ht="15.75" customHeight="1">
      <c r="A112" s="13"/>
      <c r="E112" s="40"/>
      <c r="F112" s="13"/>
      <c r="G112" s="13"/>
      <c r="L112" s="13"/>
    </row>
    <row r="113" spans="1:12" ht="15.75" customHeight="1">
      <c r="A113" s="13"/>
      <c r="E113" s="40"/>
      <c r="F113" s="13"/>
      <c r="G113" s="13"/>
      <c r="L113" s="13"/>
    </row>
    <row r="114" spans="1:12" ht="15.75" customHeight="1">
      <c r="A114" s="13"/>
      <c r="E114" s="40"/>
      <c r="F114" s="13"/>
      <c r="G114" s="13"/>
      <c r="L114" s="13"/>
    </row>
    <row r="115" spans="1:12" ht="15.75" customHeight="1">
      <c r="A115" s="13"/>
      <c r="E115" s="40"/>
      <c r="F115" s="13"/>
      <c r="G115" s="13"/>
      <c r="L115" s="13"/>
    </row>
    <row r="116" spans="1:12" ht="15.75" customHeight="1">
      <c r="A116" s="13"/>
      <c r="E116" s="40"/>
      <c r="F116" s="13"/>
      <c r="G116" s="13"/>
      <c r="L116" s="13"/>
    </row>
    <row r="117" spans="1:12" ht="15.75" customHeight="1">
      <c r="A117" s="13"/>
      <c r="E117" s="40"/>
      <c r="F117" s="13"/>
      <c r="G117" s="13"/>
      <c r="L117" s="13"/>
    </row>
    <row r="118" spans="1:12" ht="15.75" customHeight="1">
      <c r="A118" s="13"/>
      <c r="E118" s="40"/>
      <c r="F118" s="13"/>
      <c r="G118" s="13"/>
      <c r="L118" s="13"/>
    </row>
    <row r="119" spans="1:12" ht="15.75" customHeight="1">
      <c r="A119" s="13"/>
      <c r="E119" s="40"/>
      <c r="F119" s="13"/>
      <c r="G119" s="13"/>
      <c r="L119" s="13"/>
    </row>
    <row r="120" spans="1:12" ht="15.75" customHeight="1">
      <c r="A120" s="13"/>
      <c r="E120" s="40"/>
      <c r="F120" s="13"/>
      <c r="G120" s="13"/>
      <c r="L120" s="13"/>
    </row>
    <row r="121" spans="1:12" ht="15.75" customHeight="1">
      <c r="A121" s="13"/>
      <c r="E121" s="40"/>
      <c r="F121" s="13"/>
      <c r="G121" s="13"/>
      <c r="L121" s="13"/>
    </row>
    <row r="122" spans="1:12" ht="15.75" customHeight="1">
      <c r="A122" s="13"/>
      <c r="E122" s="40"/>
      <c r="F122" s="13"/>
      <c r="G122" s="13"/>
      <c r="L122" s="13"/>
    </row>
    <row r="123" spans="1:12" ht="15.75" customHeight="1">
      <c r="A123" s="13"/>
      <c r="E123" s="40"/>
      <c r="F123" s="13"/>
      <c r="G123" s="13"/>
      <c r="L123" s="13"/>
    </row>
    <row r="124" spans="1:12" ht="15.75" customHeight="1">
      <c r="A124" s="13"/>
      <c r="E124" s="40"/>
      <c r="F124" s="13"/>
      <c r="G124" s="13"/>
      <c r="L124" s="13"/>
    </row>
    <row r="125" spans="1:12" ht="15.75" customHeight="1">
      <c r="A125" s="13"/>
      <c r="E125" s="40"/>
      <c r="F125" s="13"/>
      <c r="G125" s="13"/>
      <c r="L125" s="13"/>
    </row>
    <row r="126" spans="1:12" ht="15.75" customHeight="1">
      <c r="A126" s="13"/>
      <c r="E126" s="40"/>
      <c r="F126" s="13"/>
      <c r="G126" s="13"/>
      <c r="L126" s="13"/>
    </row>
    <row r="127" spans="1:12" ht="15.75" customHeight="1">
      <c r="A127" s="13"/>
      <c r="E127" s="40"/>
      <c r="F127" s="13"/>
      <c r="G127" s="13"/>
      <c r="L127" s="13"/>
    </row>
    <row r="128" spans="1:12" ht="15.75" customHeight="1">
      <c r="A128" s="13"/>
      <c r="E128" s="40"/>
      <c r="F128" s="13"/>
      <c r="G128" s="13"/>
      <c r="L128" s="13"/>
    </row>
    <row r="129" spans="1:12" ht="15.75" customHeight="1">
      <c r="A129" s="13"/>
      <c r="E129" s="40"/>
      <c r="F129" s="13"/>
      <c r="G129" s="13"/>
      <c r="L129" s="13"/>
    </row>
    <row r="130" spans="1:12" ht="15.75" customHeight="1">
      <c r="A130" s="13"/>
      <c r="E130" s="40"/>
      <c r="F130" s="13"/>
      <c r="G130" s="13"/>
      <c r="L130" s="13"/>
    </row>
    <row r="131" spans="1:12" ht="15.75" customHeight="1">
      <c r="A131" s="13"/>
      <c r="E131" s="40"/>
      <c r="F131" s="13"/>
      <c r="G131" s="13"/>
      <c r="L131" s="13"/>
    </row>
    <row r="132" spans="1:12" ht="15.75" customHeight="1">
      <c r="A132" s="13"/>
      <c r="E132" s="40"/>
      <c r="F132" s="13"/>
      <c r="G132" s="13"/>
      <c r="L132" s="13"/>
    </row>
    <row r="133" spans="1:12" ht="15.75" customHeight="1">
      <c r="A133" s="13"/>
      <c r="E133" s="40"/>
      <c r="F133" s="13"/>
      <c r="G133" s="13"/>
      <c r="L133" s="13"/>
    </row>
    <row r="134" spans="1:12" ht="15.75" customHeight="1">
      <c r="A134" s="13"/>
      <c r="E134" s="40"/>
      <c r="F134" s="13"/>
      <c r="G134" s="13"/>
      <c r="L134" s="13"/>
    </row>
    <row r="135" spans="1:12" ht="15.75" customHeight="1">
      <c r="A135" s="13"/>
      <c r="E135" s="40"/>
      <c r="F135" s="13"/>
      <c r="G135" s="13"/>
      <c r="L135" s="13"/>
    </row>
    <row r="136" spans="1:12" ht="15.75" customHeight="1">
      <c r="A136" s="13"/>
      <c r="E136" s="40"/>
      <c r="F136" s="13"/>
      <c r="G136" s="13"/>
      <c r="L136" s="13"/>
    </row>
    <row r="137" spans="1:12" ht="15.75" customHeight="1">
      <c r="A137" s="13"/>
      <c r="E137" s="40"/>
      <c r="F137" s="13"/>
      <c r="G137" s="13"/>
      <c r="L137" s="13"/>
    </row>
    <row r="138" spans="1:12" ht="15.75" customHeight="1">
      <c r="A138" s="13"/>
      <c r="E138" s="40"/>
      <c r="F138" s="13"/>
      <c r="G138" s="13"/>
      <c r="L138" s="13"/>
    </row>
    <row r="139" spans="1:12" ht="15.75" customHeight="1">
      <c r="A139" s="13"/>
      <c r="E139" s="40"/>
      <c r="F139" s="13"/>
      <c r="G139" s="13"/>
      <c r="L139" s="13"/>
    </row>
    <row r="140" spans="1:12" ht="15.75" customHeight="1">
      <c r="A140" s="13"/>
      <c r="E140" s="40"/>
      <c r="F140" s="13"/>
      <c r="G140" s="13"/>
      <c r="L140" s="13"/>
    </row>
    <row r="141" spans="1:12" ht="15.75" customHeight="1">
      <c r="A141" s="13"/>
      <c r="E141" s="40"/>
      <c r="F141" s="13"/>
      <c r="G141" s="13"/>
      <c r="L141" s="13"/>
    </row>
    <row r="142" spans="1:12" ht="15.75" customHeight="1">
      <c r="A142" s="13"/>
      <c r="E142" s="40"/>
      <c r="F142" s="13"/>
      <c r="G142" s="13"/>
      <c r="L142" s="13"/>
    </row>
    <row r="143" spans="1:12" ht="15.75" customHeight="1">
      <c r="A143" s="13"/>
      <c r="E143" s="40"/>
      <c r="F143" s="13"/>
      <c r="G143" s="13"/>
      <c r="L143" s="13"/>
    </row>
    <row r="144" spans="1:12" ht="15.75" customHeight="1">
      <c r="A144" s="13"/>
      <c r="E144" s="40"/>
      <c r="F144" s="13"/>
      <c r="G144" s="13"/>
      <c r="L144" s="13"/>
    </row>
    <row r="145" spans="1:12" ht="15.75" customHeight="1">
      <c r="A145" s="13"/>
      <c r="E145" s="40"/>
      <c r="F145" s="13"/>
      <c r="G145" s="13"/>
      <c r="L145" s="13"/>
    </row>
    <row r="146" spans="1:12" ht="15.75" customHeight="1">
      <c r="A146" s="13"/>
      <c r="E146" s="40"/>
      <c r="F146" s="13"/>
      <c r="G146" s="13"/>
      <c r="L146" s="13"/>
    </row>
    <row r="147" spans="1:12" ht="15.75" customHeight="1">
      <c r="A147" s="13"/>
      <c r="E147" s="40"/>
      <c r="F147" s="13"/>
      <c r="G147" s="13"/>
      <c r="L147" s="13"/>
    </row>
    <row r="148" spans="1:12" ht="15.75" customHeight="1">
      <c r="A148" s="13"/>
      <c r="E148" s="40"/>
      <c r="F148" s="13"/>
      <c r="G148" s="13"/>
      <c r="L148" s="13"/>
    </row>
    <row r="149" spans="1:12" ht="15.75" customHeight="1">
      <c r="A149" s="13"/>
      <c r="E149" s="40"/>
      <c r="F149" s="13"/>
      <c r="G149" s="13"/>
      <c r="L149" s="13"/>
    </row>
    <row r="150" spans="1:12" ht="15.75" customHeight="1">
      <c r="A150" s="13"/>
      <c r="E150" s="40"/>
      <c r="F150" s="13"/>
      <c r="G150" s="13"/>
      <c r="L150" s="13"/>
    </row>
    <row r="151" spans="1:12" ht="15.75" customHeight="1">
      <c r="A151" s="13"/>
      <c r="E151" s="40"/>
      <c r="F151" s="13"/>
      <c r="G151" s="13"/>
      <c r="L151" s="13"/>
    </row>
    <row r="152" spans="1:12" ht="15.75" customHeight="1">
      <c r="A152" s="13"/>
      <c r="E152" s="40"/>
      <c r="F152" s="13"/>
      <c r="G152" s="13"/>
      <c r="L152" s="13"/>
    </row>
    <row r="153" spans="1:12" ht="15.75" customHeight="1">
      <c r="A153" s="13"/>
      <c r="E153" s="40"/>
      <c r="F153" s="13"/>
      <c r="G153" s="13"/>
      <c r="L153" s="13"/>
    </row>
    <row r="154" spans="1:12" ht="15.75" customHeight="1">
      <c r="A154" s="13"/>
      <c r="E154" s="40"/>
      <c r="F154" s="13"/>
      <c r="G154" s="13"/>
      <c r="L154" s="13"/>
    </row>
    <row r="155" spans="1:12" ht="15.75" customHeight="1">
      <c r="A155" s="13"/>
      <c r="E155" s="40"/>
      <c r="F155" s="13"/>
      <c r="G155" s="13"/>
      <c r="L155" s="13"/>
    </row>
    <row r="156" spans="1:12" ht="15.75" customHeight="1">
      <c r="A156" s="13"/>
      <c r="E156" s="40"/>
      <c r="F156" s="13"/>
      <c r="G156" s="13"/>
      <c r="L156" s="13"/>
    </row>
    <row r="157" spans="1:12" ht="15.75" customHeight="1">
      <c r="A157" s="13"/>
      <c r="E157" s="40"/>
      <c r="F157" s="13"/>
      <c r="G157" s="13"/>
      <c r="L157" s="13"/>
    </row>
    <row r="158" spans="1:12" ht="15.75" customHeight="1">
      <c r="A158" s="13"/>
      <c r="E158" s="40"/>
      <c r="F158" s="13"/>
      <c r="G158" s="13"/>
      <c r="L158" s="13"/>
    </row>
    <row r="159" spans="1:12" ht="15.75" customHeight="1">
      <c r="A159" s="13"/>
      <c r="E159" s="40"/>
      <c r="F159" s="13"/>
      <c r="G159" s="13"/>
      <c r="L159" s="13"/>
    </row>
    <row r="160" spans="1:12" ht="15.75" customHeight="1">
      <c r="A160" s="13"/>
      <c r="E160" s="40"/>
      <c r="F160" s="13"/>
      <c r="G160" s="13"/>
      <c r="L160" s="13"/>
    </row>
    <row r="161" spans="1:12" ht="15.75" customHeight="1">
      <c r="A161" s="13"/>
      <c r="E161" s="40"/>
      <c r="F161" s="13"/>
      <c r="G161" s="13"/>
      <c r="L161" s="13"/>
    </row>
    <row r="162" spans="1:12" ht="15.75" customHeight="1">
      <c r="A162" s="13"/>
      <c r="E162" s="40"/>
      <c r="F162" s="13"/>
      <c r="G162" s="13"/>
      <c r="L162" s="13"/>
    </row>
    <row r="163" spans="1:12" ht="15.75" customHeight="1">
      <c r="A163" s="13"/>
      <c r="E163" s="40"/>
      <c r="F163" s="13"/>
      <c r="G163" s="13"/>
      <c r="L163" s="13"/>
    </row>
    <row r="164" spans="1:12" ht="15.75" customHeight="1">
      <c r="A164" s="13"/>
      <c r="E164" s="40"/>
      <c r="F164" s="13"/>
      <c r="G164" s="13"/>
      <c r="L164" s="13"/>
    </row>
    <row r="165" spans="1:12" ht="15.75" customHeight="1">
      <c r="A165" s="13"/>
      <c r="E165" s="40"/>
      <c r="F165" s="13"/>
      <c r="G165" s="13"/>
      <c r="L165" s="13"/>
    </row>
    <row r="166" spans="1:12" ht="15.75" customHeight="1">
      <c r="A166" s="13"/>
      <c r="E166" s="40"/>
      <c r="F166" s="13"/>
      <c r="G166" s="13"/>
      <c r="L166" s="13"/>
    </row>
    <row r="167" spans="1:12" ht="15.75" customHeight="1">
      <c r="A167" s="13"/>
      <c r="E167" s="40"/>
      <c r="F167" s="13"/>
      <c r="G167" s="13"/>
      <c r="L167" s="13"/>
    </row>
    <row r="168" spans="1:12" ht="15.75" customHeight="1">
      <c r="A168" s="13"/>
      <c r="E168" s="40"/>
      <c r="F168" s="13"/>
      <c r="G168" s="13"/>
      <c r="L168" s="13"/>
    </row>
    <row r="169" spans="1:12" ht="15.75" customHeight="1">
      <c r="A169" s="13"/>
      <c r="E169" s="40"/>
      <c r="F169" s="13"/>
      <c r="G169" s="13"/>
      <c r="L169" s="13"/>
    </row>
    <row r="170" spans="1:12" ht="15.75" customHeight="1">
      <c r="A170" s="13"/>
      <c r="E170" s="40"/>
      <c r="F170" s="13"/>
      <c r="G170" s="13"/>
      <c r="L170" s="13"/>
    </row>
    <row r="171" spans="1:12" ht="15.75" customHeight="1">
      <c r="A171" s="13"/>
      <c r="E171" s="40"/>
      <c r="F171" s="13"/>
      <c r="G171" s="13"/>
      <c r="L171" s="13"/>
    </row>
    <row r="172" spans="1:12" ht="15.75" customHeight="1">
      <c r="A172" s="13"/>
      <c r="E172" s="40"/>
      <c r="F172" s="13"/>
      <c r="G172" s="13"/>
      <c r="L172" s="13"/>
    </row>
    <row r="173" spans="1:12" ht="15.75" customHeight="1">
      <c r="A173" s="13"/>
      <c r="E173" s="40"/>
      <c r="F173" s="13"/>
      <c r="G173" s="13"/>
      <c r="L173" s="13"/>
    </row>
    <row r="174" spans="1:12" ht="15.75" customHeight="1">
      <c r="A174" s="13"/>
      <c r="E174" s="40"/>
      <c r="F174" s="13"/>
      <c r="G174" s="13"/>
      <c r="L174" s="13"/>
    </row>
    <row r="175" spans="1:12" ht="15.75" customHeight="1">
      <c r="A175" s="13"/>
      <c r="E175" s="40"/>
      <c r="F175" s="13"/>
      <c r="G175" s="13"/>
      <c r="L175" s="13"/>
    </row>
    <row r="176" spans="1:12" ht="15.75" customHeight="1">
      <c r="A176" s="13"/>
      <c r="E176" s="40"/>
      <c r="F176" s="13"/>
      <c r="G176" s="13"/>
      <c r="L176" s="13"/>
    </row>
    <row r="177" spans="1:12" ht="15.75" customHeight="1">
      <c r="A177" s="13"/>
      <c r="E177" s="40"/>
      <c r="F177" s="13"/>
      <c r="G177" s="13"/>
      <c r="L177" s="13"/>
    </row>
    <row r="178" spans="1:12" ht="15.75" customHeight="1">
      <c r="A178" s="13"/>
      <c r="E178" s="40"/>
      <c r="F178" s="13"/>
      <c r="G178" s="13"/>
      <c r="L178" s="13"/>
    </row>
    <row r="179" spans="1:12" ht="15.75" customHeight="1">
      <c r="A179" s="13"/>
      <c r="E179" s="40"/>
      <c r="F179" s="13"/>
      <c r="G179" s="13"/>
      <c r="L179" s="13"/>
    </row>
    <row r="180" spans="1:12" ht="15.75" customHeight="1">
      <c r="A180" s="13"/>
      <c r="E180" s="40"/>
      <c r="F180" s="13"/>
      <c r="G180" s="13"/>
      <c r="L180" s="13"/>
    </row>
    <row r="181" spans="1:12" ht="15.75" customHeight="1">
      <c r="A181" s="13"/>
      <c r="E181" s="40"/>
      <c r="F181" s="13"/>
      <c r="G181" s="13"/>
      <c r="L181" s="13"/>
    </row>
    <row r="182" spans="1:12" ht="15.75" customHeight="1">
      <c r="A182" s="13"/>
      <c r="E182" s="40"/>
      <c r="F182" s="13"/>
      <c r="G182" s="13"/>
      <c r="L182" s="13"/>
    </row>
    <row r="183" spans="1:12" ht="15.75" customHeight="1">
      <c r="A183" s="13"/>
      <c r="E183" s="40"/>
      <c r="F183" s="13"/>
      <c r="G183" s="13"/>
      <c r="L183" s="13"/>
    </row>
    <row r="184" spans="1:12" ht="15.75" customHeight="1">
      <c r="A184" s="13"/>
      <c r="E184" s="40"/>
      <c r="F184" s="13"/>
      <c r="G184" s="13"/>
      <c r="L184" s="13"/>
    </row>
    <row r="185" spans="1:12" ht="15.75" customHeight="1">
      <c r="A185" s="13"/>
      <c r="E185" s="40"/>
      <c r="F185" s="13"/>
      <c r="G185" s="13"/>
      <c r="L185" s="13"/>
    </row>
    <row r="186" spans="1:12" ht="15.75" customHeight="1">
      <c r="A186" s="13"/>
      <c r="E186" s="40"/>
      <c r="F186" s="13"/>
      <c r="G186" s="13"/>
      <c r="L186" s="13"/>
    </row>
    <row r="187" spans="1:12" ht="15.75" customHeight="1">
      <c r="A187" s="13"/>
      <c r="E187" s="40"/>
      <c r="F187" s="13"/>
      <c r="G187" s="13"/>
      <c r="L187" s="13"/>
    </row>
    <row r="188" spans="1:12" ht="15.75" customHeight="1">
      <c r="A188" s="13"/>
      <c r="E188" s="40"/>
      <c r="F188" s="13"/>
      <c r="G188" s="13"/>
      <c r="L188" s="13"/>
    </row>
    <row r="189" spans="1:12" ht="15.75" customHeight="1">
      <c r="A189" s="13"/>
      <c r="E189" s="40"/>
      <c r="F189" s="13"/>
      <c r="G189" s="13"/>
      <c r="L189" s="13"/>
    </row>
    <row r="190" spans="1:12" ht="15.75" customHeight="1">
      <c r="A190" s="13"/>
      <c r="E190" s="40"/>
      <c r="F190" s="13"/>
      <c r="G190" s="13"/>
      <c r="L190" s="13"/>
    </row>
    <row r="191" spans="1:12" ht="15.75" customHeight="1">
      <c r="A191" s="13"/>
      <c r="E191" s="40"/>
      <c r="F191" s="13"/>
      <c r="G191" s="13"/>
      <c r="L191" s="13"/>
    </row>
    <row r="192" spans="1:12" ht="15.75" customHeight="1">
      <c r="A192" s="13"/>
      <c r="E192" s="40"/>
      <c r="F192" s="13"/>
      <c r="G192" s="13"/>
      <c r="L192" s="13"/>
    </row>
    <row r="193" spans="1:12" ht="15.75" customHeight="1">
      <c r="A193" s="13"/>
      <c r="E193" s="40"/>
      <c r="F193" s="13"/>
      <c r="G193" s="13"/>
      <c r="L193" s="13"/>
    </row>
    <row r="194" spans="1:12" ht="15.75" customHeight="1">
      <c r="A194" s="13"/>
      <c r="E194" s="40"/>
      <c r="F194" s="13"/>
      <c r="G194" s="13"/>
      <c r="L194" s="13"/>
    </row>
    <row r="195" spans="1:12" ht="15.75" customHeight="1">
      <c r="A195" s="13"/>
      <c r="E195" s="40"/>
      <c r="F195" s="13"/>
      <c r="G195" s="13"/>
      <c r="L195" s="13"/>
    </row>
    <row r="196" spans="1:12" ht="15.75" customHeight="1">
      <c r="A196" s="13"/>
      <c r="E196" s="40"/>
      <c r="F196" s="13"/>
      <c r="G196" s="13"/>
      <c r="L196" s="13"/>
    </row>
    <row r="197" spans="1:12" ht="15.75" customHeight="1">
      <c r="A197" s="13"/>
      <c r="E197" s="40"/>
      <c r="F197" s="13"/>
      <c r="G197" s="13"/>
      <c r="L197" s="13"/>
    </row>
    <row r="198" spans="1:12" ht="15.75" customHeight="1">
      <c r="A198" s="13"/>
      <c r="E198" s="40"/>
      <c r="F198" s="13"/>
      <c r="G198" s="13"/>
      <c r="L198" s="13"/>
    </row>
    <row r="199" spans="1:12" ht="15.75" customHeight="1">
      <c r="A199" s="13"/>
      <c r="E199" s="40"/>
      <c r="F199" s="13"/>
      <c r="G199" s="13"/>
      <c r="L199" s="13"/>
    </row>
    <row r="200" spans="1:12" ht="15.75" customHeight="1">
      <c r="A200" s="13"/>
      <c r="E200" s="40"/>
      <c r="F200" s="13"/>
      <c r="G200" s="13"/>
      <c r="L200" s="13"/>
    </row>
    <row r="201" spans="1:12" ht="15.75" customHeight="1">
      <c r="A201" s="13"/>
      <c r="E201" s="40"/>
      <c r="F201" s="13"/>
      <c r="G201" s="13"/>
      <c r="L201" s="13"/>
    </row>
    <row r="202" spans="1:12" ht="15.75" customHeight="1">
      <c r="A202" s="13"/>
      <c r="E202" s="40"/>
      <c r="F202" s="13"/>
      <c r="G202" s="13"/>
      <c r="L202" s="13"/>
    </row>
    <row r="203" spans="1:12" ht="15.75" customHeight="1">
      <c r="A203" s="13"/>
      <c r="E203" s="40"/>
      <c r="F203" s="13"/>
      <c r="G203" s="13"/>
      <c r="L203" s="13"/>
    </row>
    <row r="204" spans="1:12" ht="15.75" customHeight="1">
      <c r="A204" s="13"/>
      <c r="E204" s="40"/>
      <c r="F204" s="13"/>
      <c r="G204" s="13"/>
      <c r="L204" s="13"/>
    </row>
    <row r="205" spans="1:12" ht="15.75" customHeight="1">
      <c r="A205" s="13"/>
      <c r="E205" s="40"/>
      <c r="F205" s="13"/>
      <c r="G205" s="13"/>
      <c r="L205" s="13"/>
    </row>
    <row r="206" spans="1:12" ht="15.75" customHeight="1">
      <c r="A206" s="13"/>
      <c r="E206" s="40"/>
      <c r="F206" s="13"/>
      <c r="G206" s="13"/>
      <c r="L206" s="13"/>
    </row>
    <row r="207" spans="1:12" ht="15.75" customHeight="1">
      <c r="A207" s="13"/>
      <c r="E207" s="40"/>
      <c r="F207" s="13"/>
      <c r="G207" s="13"/>
      <c r="L207" s="13"/>
    </row>
    <row r="208" spans="1:12" ht="15.75" customHeight="1">
      <c r="A208" s="13"/>
      <c r="E208" s="40"/>
      <c r="F208" s="13"/>
      <c r="G208" s="13"/>
      <c r="L208" s="13"/>
    </row>
    <row r="209" spans="1:12" ht="15.75" customHeight="1">
      <c r="A209" s="13"/>
      <c r="E209" s="40"/>
      <c r="F209" s="13"/>
      <c r="G209" s="13"/>
      <c r="L209" s="13"/>
    </row>
    <row r="210" spans="1:12" ht="15.75" customHeight="1">
      <c r="A210" s="13"/>
      <c r="E210" s="40"/>
      <c r="F210" s="13"/>
      <c r="G210" s="13"/>
      <c r="L210" s="13"/>
    </row>
    <row r="211" spans="1:12" ht="15.75" customHeight="1">
      <c r="A211" s="13"/>
      <c r="E211" s="40"/>
      <c r="F211" s="13"/>
      <c r="G211" s="13"/>
      <c r="L211" s="13"/>
    </row>
    <row r="212" spans="1:12" ht="15.75" customHeight="1">
      <c r="A212" s="13"/>
      <c r="E212" s="40"/>
      <c r="F212" s="13"/>
      <c r="G212" s="13"/>
      <c r="L212" s="13"/>
    </row>
    <row r="213" spans="1:12" ht="15.75" customHeight="1">
      <c r="A213" s="13"/>
      <c r="E213" s="40"/>
      <c r="F213" s="13"/>
      <c r="G213" s="13"/>
      <c r="L213" s="13"/>
    </row>
    <row r="214" spans="1:12" ht="15.75" customHeight="1">
      <c r="A214" s="13"/>
      <c r="E214" s="40"/>
      <c r="F214" s="13"/>
      <c r="G214" s="13"/>
      <c r="L214" s="13"/>
    </row>
    <row r="215" spans="1:12" ht="15.75" customHeight="1">
      <c r="A215" s="13"/>
      <c r="E215" s="40"/>
      <c r="F215" s="13"/>
      <c r="G215" s="13"/>
      <c r="L215" s="13"/>
    </row>
    <row r="216" spans="1:12" ht="15.75" customHeight="1">
      <c r="A216" s="13"/>
      <c r="E216" s="40"/>
      <c r="F216" s="13"/>
      <c r="G216" s="13"/>
      <c r="L216" s="13"/>
    </row>
    <row r="217" spans="1:12" ht="15.75" customHeight="1">
      <c r="A217" s="13"/>
      <c r="E217" s="40"/>
      <c r="F217" s="13"/>
      <c r="G217" s="13"/>
      <c r="L217" s="13"/>
    </row>
    <row r="218" spans="1:12" ht="15.75" customHeight="1">
      <c r="A218" s="13"/>
      <c r="E218" s="40"/>
      <c r="F218" s="13"/>
      <c r="G218" s="13"/>
      <c r="L218" s="13"/>
    </row>
    <row r="219" spans="1:12" ht="15.75" customHeight="1">
      <c r="A219" s="13"/>
      <c r="E219" s="40"/>
      <c r="F219" s="13"/>
      <c r="G219" s="13"/>
      <c r="L219" s="13"/>
    </row>
    <row r="220" spans="1:12" ht="15.75" customHeight="1">
      <c r="A220" s="13"/>
      <c r="E220" s="40"/>
      <c r="F220" s="13"/>
      <c r="G220" s="13"/>
      <c r="L220" s="13"/>
    </row>
    <row r="221" spans="1:12" ht="15.75" customHeight="1">
      <c r="A221" s="13"/>
      <c r="E221" s="40"/>
      <c r="F221" s="13"/>
      <c r="G221" s="13"/>
      <c r="L221" s="13"/>
    </row>
    <row r="222" spans="1:12" ht="15.75" customHeight="1">
      <c r="A222" s="13"/>
      <c r="E222" s="40"/>
      <c r="F222" s="13"/>
      <c r="G222" s="13"/>
      <c r="L222" s="13"/>
    </row>
    <row r="223" spans="1:12" ht="15.75" customHeight="1">
      <c r="A223" s="13"/>
      <c r="E223" s="40"/>
      <c r="F223" s="13"/>
      <c r="G223" s="13"/>
      <c r="L223" s="13"/>
    </row>
    <row r="224" spans="1:12" ht="15.75" customHeight="1">
      <c r="A224" s="13"/>
      <c r="E224" s="40"/>
      <c r="F224" s="13"/>
      <c r="G224" s="13"/>
      <c r="L224" s="13"/>
    </row>
    <row r="225" spans="1:12" ht="15.75" customHeight="1">
      <c r="A225" s="13"/>
      <c r="E225" s="40"/>
      <c r="F225" s="13"/>
      <c r="G225" s="13"/>
      <c r="L225" s="13"/>
    </row>
    <row r="226" spans="1:12" ht="15.75" customHeight="1"/>
    <row r="227" spans="1:12" ht="15.75" customHeight="1"/>
    <row r="228" spans="1:12" ht="15.75" customHeight="1"/>
    <row r="229" spans="1:12" ht="15.75" customHeight="1"/>
    <row r="230" spans="1:12" ht="15.75" customHeight="1"/>
    <row r="231" spans="1:12" ht="15.75" customHeight="1"/>
    <row r="232" spans="1:12" ht="15.75" customHeight="1"/>
    <row r="233" spans="1:12" ht="15.75" customHeight="1"/>
    <row r="234" spans="1:12" ht="15.75" customHeight="1"/>
    <row r="235" spans="1:12" ht="15.75" customHeight="1"/>
    <row r="236" spans="1:12" ht="15.75" customHeight="1"/>
    <row r="237" spans="1:12" ht="15.75" customHeight="1"/>
    <row r="238" spans="1:12" ht="15.75" customHeight="1"/>
    <row r="239" spans="1:12" ht="15.75" customHeight="1"/>
    <row r="240" spans="1:1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heetProtection algorithmName="SHA-512" hashValue="S1t2NL0T5rl5KWcjFt+W/Twgr0Y0J7QlnSa2Upi7VM4LfQnIiucsQX0sq9dw0wblumuk9kpGzkQ138Tvz062Ng==" saltValue="qJYRfodPBQimiPAfpXcEEg==" spinCount="100000" sheet="1" objects="1" scenarios="1"/>
  <mergeCells count="10">
    <mergeCell ref="M1:N1"/>
    <mergeCell ref="M2:N2"/>
    <mergeCell ref="A1:D2"/>
    <mergeCell ref="E1:E2"/>
    <mergeCell ref="F1:G1"/>
    <mergeCell ref="F2:G2"/>
    <mergeCell ref="J1:K1"/>
    <mergeCell ref="J2:K2"/>
    <mergeCell ref="H1:I1"/>
    <mergeCell ref="H2:I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sqref="A1:D2"/>
    </sheetView>
  </sheetViews>
  <sheetFormatPr baseColWidth="10" defaultColWidth="14.42578125" defaultRowHeight="15" customHeight="1"/>
  <cols>
    <col min="1" max="1" width="7.42578125" customWidth="1"/>
    <col min="2" max="2" width="17.5703125" customWidth="1"/>
    <col min="3" max="3" width="16.140625" customWidth="1"/>
    <col min="4" max="4" width="36.42578125" customWidth="1"/>
    <col min="5" max="5" width="10" customWidth="1"/>
    <col min="6" max="7" width="8.140625" customWidth="1"/>
    <col min="8" max="9" width="8.85546875" customWidth="1"/>
    <col min="10" max="14" width="8.140625" customWidth="1"/>
  </cols>
  <sheetData>
    <row r="1" spans="1:26">
      <c r="A1" s="60" t="s">
        <v>467</v>
      </c>
      <c r="B1" s="61"/>
      <c r="C1" s="61"/>
      <c r="D1" s="62"/>
      <c r="E1" s="63" t="s">
        <v>3</v>
      </c>
      <c r="F1" s="59" t="s">
        <v>4</v>
      </c>
      <c r="G1" s="56"/>
      <c r="H1" s="57" t="s">
        <v>5</v>
      </c>
      <c r="I1" s="56"/>
      <c r="J1" s="55" t="s">
        <v>6</v>
      </c>
      <c r="K1" s="56"/>
      <c r="L1" s="1" t="s">
        <v>7</v>
      </c>
      <c r="M1" s="58" t="s">
        <v>8</v>
      </c>
      <c r="N1" s="56"/>
    </row>
    <row r="2" spans="1:26">
      <c r="A2" s="65"/>
      <c r="B2" s="65"/>
      <c r="C2" s="65"/>
      <c r="D2" s="66"/>
      <c r="E2" s="64"/>
      <c r="F2" s="59" t="s">
        <v>9</v>
      </c>
      <c r="G2" s="56"/>
      <c r="H2" s="57" t="s">
        <v>10</v>
      </c>
      <c r="I2" s="56"/>
      <c r="J2" s="55" t="s">
        <v>9</v>
      </c>
      <c r="K2" s="56"/>
      <c r="L2" s="1"/>
      <c r="M2" s="58" t="s">
        <v>11</v>
      </c>
      <c r="N2" s="56"/>
    </row>
    <row r="3" spans="1:26">
      <c r="A3" s="4"/>
      <c r="B3" s="4"/>
      <c r="C3" s="4"/>
      <c r="D3" s="9"/>
      <c r="E3" s="5"/>
      <c r="F3" s="6"/>
      <c r="G3" s="6"/>
      <c r="H3" s="8"/>
      <c r="I3" s="8"/>
      <c r="J3" s="10"/>
      <c r="K3" s="10"/>
      <c r="L3" s="1"/>
      <c r="M3" s="11"/>
      <c r="N3" s="11"/>
      <c r="O3" s="2"/>
      <c r="P3" s="2"/>
      <c r="Q3" s="2"/>
      <c r="R3" s="2"/>
    </row>
    <row r="4" spans="1:26">
      <c r="A4" s="12" t="s">
        <v>12</v>
      </c>
      <c r="B4" s="24" t="s">
        <v>13</v>
      </c>
      <c r="C4" s="24" t="s">
        <v>14</v>
      </c>
      <c r="D4" s="24" t="s">
        <v>15</v>
      </c>
      <c r="E4" s="5" t="s">
        <v>16</v>
      </c>
      <c r="F4" s="6" t="s">
        <v>12</v>
      </c>
      <c r="G4" s="6" t="s">
        <v>16</v>
      </c>
      <c r="H4" s="8" t="s">
        <v>12</v>
      </c>
      <c r="I4" s="8" t="s">
        <v>16</v>
      </c>
      <c r="J4" s="10" t="s">
        <v>12</v>
      </c>
      <c r="K4" s="10" t="s">
        <v>16</v>
      </c>
      <c r="L4" s="1" t="s">
        <v>16</v>
      </c>
      <c r="M4" s="11" t="s">
        <v>12</v>
      </c>
      <c r="N4" s="11" t="s">
        <v>16</v>
      </c>
      <c r="P4" s="2"/>
      <c r="Q4" s="2"/>
      <c r="R4" s="2"/>
      <c r="S4" s="16"/>
    </row>
    <row r="5" spans="1:26">
      <c r="A5" s="15">
        <v>1</v>
      </c>
      <c r="B5" s="17" t="s">
        <v>472</v>
      </c>
      <c r="C5" s="17" t="s">
        <v>474</v>
      </c>
      <c r="D5" s="17" t="s">
        <v>57</v>
      </c>
      <c r="E5" s="5">
        <f t="shared" ref="E5:E112" si="0">G5+I5+K5+N5+L5</f>
        <v>995</v>
      </c>
      <c r="F5" s="19">
        <v>6</v>
      </c>
      <c r="G5" s="19">
        <f>VLOOKUP(F5,Barème!A:D,3,FALSE)</f>
        <v>196.5</v>
      </c>
      <c r="H5" s="20">
        <v>5</v>
      </c>
      <c r="I5" s="20">
        <f>VLOOKUP(H5,Barème!A:D,4,FALSE)</f>
        <v>268</v>
      </c>
      <c r="J5" s="21">
        <v>2</v>
      </c>
      <c r="K5" s="21">
        <f>VLOOKUP(J5,Barème!A:D,3,FALSE)</f>
        <v>217.5</v>
      </c>
      <c r="L5" s="22">
        <v>163</v>
      </c>
      <c r="M5" s="23">
        <v>1</v>
      </c>
      <c r="N5" s="23">
        <f>VLOOKUP(M5,Barème!A:D,2,FALSE)</f>
        <v>150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A6" s="15">
        <v>2</v>
      </c>
      <c r="B6" s="17" t="s">
        <v>483</v>
      </c>
      <c r="C6" s="17" t="s">
        <v>261</v>
      </c>
      <c r="D6" s="17" t="s">
        <v>28</v>
      </c>
      <c r="E6" s="5">
        <f t="shared" si="0"/>
        <v>986</v>
      </c>
      <c r="F6" s="19">
        <v>4</v>
      </c>
      <c r="G6" s="19">
        <f>VLOOKUP(F6,Barème!A:D,3,FALSE)</f>
        <v>205.5</v>
      </c>
      <c r="H6" s="20">
        <v>3</v>
      </c>
      <c r="I6" s="20">
        <f>VLOOKUP(H6,Barème!A:D,4,FALSE)</f>
        <v>280</v>
      </c>
      <c r="J6" s="21">
        <v>4</v>
      </c>
      <c r="K6" s="21">
        <f>VLOOKUP(J6,Barème!A:D,3,FALSE)</f>
        <v>205.5</v>
      </c>
      <c r="L6" s="22">
        <v>150</v>
      </c>
      <c r="M6" s="23">
        <v>2</v>
      </c>
      <c r="N6" s="23">
        <f>VLOOKUP(M6,Barème!A:D,2,FALSE)</f>
        <v>145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>
      <c r="A7" s="15">
        <v>3</v>
      </c>
      <c r="B7" s="17" t="s">
        <v>488</v>
      </c>
      <c r="C7" s="17" t="s">
        <v>359</v>
      </c>
      <c r="D7" s="17" t="s">
        <v>45</v>
      </c>
      <c r="E7" s="5">
        <f t="shared" si="0"/>
        <v>893.5</v>
      </c>
      <c r="F7" s="19">
        <v>2</v>
      </c>
      <c r="G7" s="19">
        <f>VLOOKUP(F7,Barème!A:D,3,FALSE)</f>
        <v>217.5</v>
      </c>
      <c r="H7" s="20">
        <v>2</v>
      </c>
      <c r="I7" s="20">
        <f>VLOOKUP(H7,Barème!A:D,4,FALSE)</f>
        <v>290</v>
      </c>
      <c r="J7" s="21">
        <v>1</v>
      </c>
      <c r="K7" s="21">
        <f>VLOOKUP(J7,Barème!A:D,3,FALSE)</f>
        <v>225</v>
      </c>
      <c r="L7" s="22">
        <v>161</v>
      </c>
      <c r="M7" s="23"/>
      <c r="N7" s="23">
        <f>VLOOKUP(M7,Barème!A:D,2,FALSE)</f>
        <v>0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A8" s="12">
        <v>4</v>
      </c>
      <c r="B8" s="24" t="s">
        <v>495</v>
      </c>
      <c r="C8" s="24" t="s">
        <v>496</v>
      </c>
      <c r="D8" s="24" t="s">
        <v>57</v>
      </c>
      <c r="E8" s="5">
        <f t="shared" si="0"/>
        <v>877.5</v>
      </c>
      <c r="F8" s="6">
        <v>11</v>
      </c>
      <c r="G8" s="6">
        <f>VLOOKUP(F8,Barème!A:D,3,FALSE)</f>
        <v>180</v>
      </c>
      <c r="H8" s="8">
        <v>15</v>
      </c>
      <c r="I8" s="8">
        <f>VLOOKUP(H8,Barème!A:D,4,FALSE)</f>
        <v>230</v>
      </c>
      <c r="J8" s="10">
        <v>6</v>
      </c>
      <c r="K8" s="10">
        <f>VLOOKUP(J8,Barème!A:D,3,FALSE)</f>
        <v>196.5</v>
      </c>
      <c r="L8" s="1">
        <v>134</v>
      </c>
      <c r="M8" s="11">
        <v>4</v>
      </c>
      <c r="N8" s="11">
        <f>VLOOKUP(M8,Barème!A:D,2,FALSE)</f>
        <v>137</v>
      </c>
      <c r="P8" s="2"/>
      <c r="Q8" s="2"/>
      <c r="R8" s="2"/>
      <c r="S8" s="16"/>
    </row>
    <row r="9" spans="1:26">
      <c r="A9" s="12">
        <v>5</v>
      </c>
      <c r="B9" s="24" t="s">
        <v>499</v>
      </c>
      <c r="C9" s="24" t="s">
        <v>500</v>
      </c>
      <c r="D9" s="24" t="s">
        <v>57</v>
      </c>
      <c r="E9" s="5">
        <f t="shared" si="0"/>
        <v>873</v>
      </c>
      <c r="F9" s="6">
        <v>5</v>
      </c>
      <c r="G9" s="6">
        <f>VLOOKUP(F9,Barème!A:D,3,FALSE)</f>
        <v>201</v>
      </c>
      <c r="H9" s="8">
        <v>16</v>
      </c>
      <c r="I9" s="8">
        <f>VLOOKUP(H9,Barème!A:D,4,FALSE)</f>
        <v>228</v>
      </c>
      <c r="J9" s="10">
        <v>16</v>
      </c>
      <c r="K9" s="10">
        <f>VLOOKUP(J9,Barème!A:D,3,FALSE)</f>
        <v>171</v>
      </c>
      <c r="L9" s="1">
        <v>147</v>
      </c>
      <c r="M9" s="11">
        <v>8</v>
      </c>
      <c r="N9" s="11">
        <f>VLOOKUP(M9,Barème!A:D,2,FALSE)</f>
        <v>126</v>
      </c>
      <c r="P9" s="2"/>
      <c r="Q9" s="2"/>
      <c r="R9" s="2"/>
      <c r="S9" s="16"/>
    </row>
    <row r="10" spans="1:26">
      <c r="A10" s="12">
        <v>6</v>
      </c>
      <c r="B10" s="24" t="s">
        <v>54</v>
      </c>
      <c r="C10" s="24" t="s">
        <v>359</v>
      </c>
      <c r="D10" s="24" t="s">
        <v>57</v>
      </c>
      <c r="E10" s="5">
        <f t="shared" si="0"/>
        <v>861</v>
      </c>
      <c r="F10" s="6">
        <v>8</v>
      </c>
      <c r="G10" s="6">
        <f>VLOOKUP(F10,Barème!A:D,3,FALSE)</f>
        <v>189</v>
      </c>
      <c r="H10" s="8">
        <v>19</v>
      </c>
      <c r="I10" s="8">
        <f>VLOOKUP(H10,Barème!A:D,4,FALSE)</f>
        <v>222</v>
      </c>
      <c r="J10" s="10">
        <v>14</v>
      </c>
      <c r="K10" s="10">
        <f>VLOOKUP(J10,Barème!A:D,3,FALSE)</f>
        <v>174</v>
      </c>
      <c r="L10" s="1">
        <v>142</v>
      </c>
      <c r="M10" s="11">
        <v>5</v>
      </c>
      <c r="N10" s="11">
        <f>VLOOKUP(M10,Barème!A:D,2,FALSE)</f>
        <v>134</v>
      </c>
      <c r="P10" s="2"/>
      <c r="Q10" s="2"/>
      <c r="R10" s="2"/>
      <c r="S10" s="16"/>
    </row>
    <row r="11" spans="1:26">
      <c r="A11" s="12">
        <v>7</v>
      </c>
      <c r="B11" s="24" t="s">
        <v>510</v>
      </c>
      <c r="C11" s="24" t="s">
        <v>511</v>
      </c>
      <c r="D11" s="24" t="s">
        <v>19</v>
      </c>
      <c r="E11" s="5">
        <f t="shared" si="0"/>
        <v>830</v>
      </c>
      <c r="F11" s="6">
        <v>30</v>
      </c>
      <c r="G11" s="6">
        <f>VLOOKUP(F11,Barème!A:D,3,FALSE)</f>
        <v>150</v>
      </c>
      <c r="H11" s="8">
        <v>11</v>
      </c>
      <c r="I11" s="8">
        <f>VLOOKUP(H11,Barème!A:D,4,FALSE)</f>
        <v>240</v>
      </c>
      <c r="J11" s="10">
        <v>8</v>
      </c>
      <c r="K11" s="10">
        <f>VLOOKUP(J11,Barème!A:D,3,FALSE)</f>
        <v>189</v>
      </c>
      <c r="L11" s="1">
        <v>137</v>
      </c>
      <c r="M11" s="11">
        <v>16</v>
      </c>
      <c r="N11" s="11">
        <f>VLOOKUP(M11,Barème!A:D,2,FALSE)</f>
        <v>114</v>
      </c>
      <c r="P11" s="2"/>
      <c r="Q11" s="2"/>
      <c r="R11" s="2"/>
      <c r="S11" s="16"/>
    </row>
    <row r="12" spans="1:26">
      <c r="A12" s="12">
        <v>8</v>
      </c>
      <c r="B12" s="24" t="s">
        <v>514</v>
      </c>
      <c r="C12" s="24" t="s">
        <v>516</v>
      </c>
      <c r="D12" s="24" t="s">
        <v>28</v>
      </c>
      <c r="E12" s="5">
        <f t="shared" si="0"/>
        <v>747</v>
      </c>
      <c r="F12" s="6">
        <v>21</v>
      </c>
      <c r="G12" s="6">
        <f>VLOOKUP(F12,Barème!A:D,3,FALSE)</f>
        <v>163.5</v>
      </c>
      <c r="H12" s="8">
        <v>43</v>
      </c>
      <c r="I12" s="8">
        <f>VLOOKUP(H12,Barème!A:D,4,FALSE)</f>
        <v>174</v>
      </c>
      <c r="J12" s="10">
        <v>23</v>
      </c>
      <c r="K12" s="10">
        <f>VLOOKUP(J12,Barème!A:D,3,FALSE)</f>
        <v>160.5</v>
      </c>
      <c r="L12" s="1">
        <v>127</v>
      </c>
      <c r="M12" s="11">
        <v>10</v>
      </c>
      <c r="N12" s="11">
        <f>VLOOKUP(M12,Barème!A:D,2,FALSE)</f>
        <v>122</v>
      </c>
      <c r="P12" s="2"/>
      <c r="Q12" s="2"/>
      <c r="R12" s="2"/>
      <c r="S12" s="16"/>
    </row>
    <row r="13" spans="1:26">
      <c r="A13" s="12">
        <v>9</v>
      </c>
      <c r="B13" s="24" t="s">
        <v>519</v>
      </c>
      <c r="C13" s="24" t="s">
        <v>520</v>
      </c>
      <c r="D13" s="24" t="s">
        <v>48</v>
      </c>
      <c r="E13" s="5">
        <f t="shared" si="0"/>
        <v>735</v>
      </c>
      <c r="F13" s="6">
        <v>1</v>
      </c>
      <c r="G13" s="6">
        <f>VLOOKUP(F13,Barème!A:D,3,FALSE)</f>
        <v>225</v>
      </c>
      <c r="H13" s="8">
        <v>1</v>
      </c>
      <c r="I13" s="8">
        <f>VLOOKUP(H13,Barème!A:D,4,FALSE)</f>
        <v>300</v>
      </c>
      <c r="J13" s="10">
        <v>3</v>
      </c>
      <c r="K13" s="10">
        <f>VLOOKUP(J13,Barème!A:D,3,FALSE)</f>
        <v>210</v>
      </c>
      <c r="L13" s="1"/>
      <c r="M13" s="11"/>
      <c r="N13" s="11">
        <f>VLOOKUP(M13,Barème!A:D,2,FALSE)</f>
        <v>0</v>
      </c>
      <c r="P13" s="2"/>
      <c r="Q13" s="2"/>
      <c r="R13" s="2"/>
      <c r="S13" s="16"/>
    </row>
    <row r="14" spans="1:26">
      <c r="A14" s="12">
        <v>10</v>
      </c>
      <c r="B14" s="24" t="s">
        <v>523</v>
      </c>
      <c r="C14" s="24" t="s">
        <v>524</v>
      </c>
      <c r="D14" s="24" t="s">
        <v>48</v>
      </c>
      <c r="E14" s="5">
        <f t="shared" si="0"/>
        <v>729</v>
      </c>
      <c r="F14" s="6">
        <v>10</v>
      </c>
      <c r="G14" s="6">
        <f>VLOOKUP(F14,Barème!A:D,3,FALSE)</f>
        <v>183</v>
      </c>
      <c r="H14" s="8">
        <v>7</v>
      </c>
      <c r="I14" s="8">
        <f>VLOOKUP(H14,Barème!A:D,4,FALSE)</f>
        <v>256</v>
      </c>
      <c r="J14" s="10">
        <v>22</v>
      </c>
      <c r="K14" s="10">
        <f>VLOOKUP(J14,Barème!A:D,3,FALSE)</f>
        <v>162</v>
      </c>
      <c r="L14" s="1"/>
      <c r="M14" s="11">
        <v>7</v>
      </c>
      <c r="N14" s="11">
        <f>VLOOKUP(M14,Barème!A:D,2,FALSE)</f>
        <v>128</v>
      </c>
      <c r="P14" s="2"/>
      <c r="Q14" s="2"/>
      <c r="R14" s="2"/>
      <c r="S14" s="16"/>
    </row>
    <row r="15" spans="1:26">
      <c r="A15" s="12">
        <v>11</v>
      </c>
      <c r="B15" s="24" t="s">
        <v>528</v>
      </c>
      <c r="C15" s="24" t="s">
        <v>111</v>
      </c>
      <c r="D15" s="24" t="s">
        <v>45</v>
      </c>
      <c r="E15" s="5">
        <f t="shared" si="0"/>
        <v>716.5</v>
      </c>
      <c r="F15" s="6">
        <v>15</v>
      </c>
      <c r="G15" s="6">
        <f>VLOOKUP(F15,Barème!A:D,3,FALSE)</f>
        <v>172.5</v>
      </c>
      <c r="H15" s="8">
        <v>20</v>
      </c>
      <c r="I15" s="8">
        <f>VLOOKUP(H15,Barème!A:D,4,FALSE)</f>
        <v>220</v>
      </c>
      <c r="J15" s="10">
        <v>11</v>
      </c>
      <c r="K15" s="10">
        <f>VLOOKUP(J15,Barème!A:D,3,FALSE)</f>
        <v>180</v>
      </c>
      <c r="L15" s="1">
        <v>144</v>
      </c>
      <c r="M15" s="11"/>
      <c r="N15" s="11">
        <f>VLOOKUP(M15,Barème!A:D,2,FALSE)</f>
        <v>0</v>
      </c>
      <c r="P15" s="2"/>
      <c r="Q15" s="2"/>
      <c r="R15" s="2"/>
      <c r="S15" s="16"/>
    </row>
    <row r="16" spans="1:26">
      <c r="A16" s="12">
        <v>12</v>
      </c>
      <c r="B16" s="24" t="s">
        <v>532</v>
      </c>
      <c r="C16" s="24" t="s">
        <v>533</v>
      </c>
      <c r="D16" s="24" t="s">
        <v>45</v>
      </c>
      <c r="E16" s="5">
        <f t="shared" si="0"/>
        <v>714</v>
      </c>
      <c r="F16" s="6">
        <v>7</v>
      </c>
      <c r="G16" s="6">
        <f>VLOOKUP(F16,Barème!A:D,3,FALSE)</f>
        <v>192</v>
      </c>
      <c r="H16" s="8">
        <v>33</v>
      </c>
      <c r="I16" s="8">
        <f>VLOOKUP(H16,Barème!A:D,4,FALSE)</f>
        <v>194</v>
      </c>
      <c r="J16" s="10">
        <v>9</v>
      </c>
      <c r="K16" s="10">
        <f>VLOOKUP(J16,Barème!A:D,3,FALSE)</f>
        <v>186</v>
      </c>
      <c r="L16" s="1">
        <v>142</v>
      </c>
      <c r="M16" s="11"/>
      <c r="N16" s="11">
        <f>VLOOKUP(M16,Barème!A:D,2,FALSE)</f>
        <v>0</v>
      </c>
      <c r="P16" s="2"/>
      <c r="Q16" s="2"/>
      <c r="R16" s="2"/>
      <c r="S16" s="16"/>
    </row>
    <row r="17" spans="1:19">
      <c r="A17" s="12">
        <v>13</v>
      </c>
      <c r="B17" s="24" t="s">
        <v>537</v>
      </c>
      <c r="C17" s="24" t="s">
        <v>34</v>
      </c>
      <c r="D17" s="24" t="s">
        <v>39</v>
      </c>
      <c r="E17" s="5">
        <f t="shared" si="0"/>
        <v>683</v>
      </c>
      <c r="F17" s="6">
        <v>13</v>
      </c>
      <c r="G17" s="6">
        <f>VLOOKUP(F17,Barème!A:D,3,FALSE)</f>
        <v>175.5</v>
      </c>
      <c r="H17" s="8">
        <v>17</v>
      </c>
      <c r="I17" s="8">
        <f>VLOOKUP(H17,Barème!A:D,4,FALSE)</f>
        <v>226</v>
      </c>
      <c r="J17" s="10">
        <v>17</v>
      </c>
      <c r="K17" s="10">
        <f>VLOOKUP(J17,Barème!A:D,3,FALSE)</f>
        <v>169.5</v>
      </c>
      <c r="L17" s="1">
        <v>112</v>
      </c>
      <c r="M17" s="11"/>
      <c r="N17" s="11">
        <f>VLOOKUP(M17,Barème!A:D,2,FALSE)</f>
        <v>0</v>
      </c>
      <c r="P17" s="2"/>
      <c r="Q17" s="2"/>
      <c r="R17" s="2"/>
      <c r="S17" s="16"/>
    </row>
    <row r="18" spans="1:19">
      <c r="A18" s="12">
        <v>14</v>
      </c>
      <c r="B18" s="24" t="s">
        <v>540</v>
      </c>
      <c r="C18" s="24" t="s">
        <v>541</v>
      </c>
      <c r="D18" s="24" t="s">
        <v>114</v>
      </c>
      <c r="E18" s="5">
        <f t="shared" si="0"/>
        <v>681.5</v>
      </c>
      <c r="F18" s="6">
        <v>18</v>
      </c>
      <c r="G18" s="6">
        <f>VLOOKUP(F18,Barème!A:D,3,FALSE)</f>
        <v>168</v>
      </c>
      <c r="H18" s="8">
        <v>25</v>
      </c>
      <c r="I18" s="8">
        <f>VLOOKUP(H18,Barème!A:D,4,FALSE)</f>
        <v>210</v>
      </c>
      <c r="J18" s="10">
        <v>15</v>
      </c>
      <c r="K18" s="10">
        <f>VLOOKUP(J18,Barème!A:D,3,FALSE)</f>
        <v>172.5</v>
      </c>
      <c r="L18" s="1">
        <v>131</v>
      </c>
      <c r="M18" s="11"/>
      <c r="N18" s="11">
        <f>VLOOKUP(M18,Barème!A:D,2,FALSE)</f>
        <v>0</v>
      </c>
      <c r="P18" s="2"/>
      <c r="Q18" s="2"/>
      <c r="R18" s="2"/>
      <c r="S18" s="16"/>
    </row>
    <row r="19" spans="1:19">
      <c r="A19" s="12">
        <v>15</v>
      </c>
      <c r="B19" s="24" t="s">
        <v>544</v>
      </c>
      <c r="C19" s="24" t="s">
        <v>545</v>
      </c>
      <c r="D19" s="24" t="s">
        <v>95</v>
      </c>
      <c r="E19" s="5">
        <f t="shared" si="0"/>
        <v>663</v>
      </c>
      <c r="F19" s="6">
        <v>12</v>
      </c>
      <c r="G19" s="6">
        <f>VLOOKUP(F19,Barème!A:D,3,FALSE)</f>
        <v>177</v>
      </c>
      <c r="H19" s="8">
        <v>28</v>
      </c>
      <c r="I19" s="8">
        <f>VLOOKUP(H19,Barème!A:D,4,FALSE)</f>
        <v>204</v>
      </c>
      <c r="J19" s="10">
        <v>24</v>
      </c>
      <c r="K19" s="10">
        <f>VLOOKUP(J19,Barème!A:D,3,FALSE)</f>
        <v>159</v>
      </c>
      <c r="L19" s="1">
        <v>123</v>
      </c>
      <c r="M19" s="11"/>
      <c r="N19" s="11">
        <f>VLOOKUP(M19,Barème!A:D,2,FALSE)</f>
        <v>0</v>
      </c>
      <c r="P19" s="2"/>
      <c r="Q19" s="2"/>
      <c r="R19" s="2"/>
      <c r="S19" s="16"/>
    </row>
    <row r="20" spans="1:19">
      <c r="A20" s="12">
        <v>16</v>
      </c>
      <c r="B20" s="24" t="s">
        <v>549</v>
      </c>
      <c r="C20" s="24" t="s">
        <v>464</v>
      </c>
      <c r="D20" s="24" t="s">
        <v>19</v>
      </c>
      <c r="E20" s="5">
        <f t="shared" si="0"/>
        <v>624.5</v>
      </c>
      <c r="F20" s="6">
        <v>29</v>
      </c>
      <c r="G20" s="6">
        <f>VLOOKUP(F20,Barème!A:D,3,FALSE)</f>
        <v>151.5</v>
      </c>
      <c r="H20" s="8">
        <v>31</v>
      </c>
      <c r="I20" s="8">
        <f>VLOOKUP(H20,Barème!A:D,4,FALSE)</f>
        <v>198</v>
      </c>
      <c r="J20" s="10">
        <v>20</v>
      </c>
      <c r="K20" s="10">
        <f>VLOOKUP(J20,Barème!A:D,3,FALSE)</f>
        <v>165</v>
      </c>
      <c r="L20" s="1"/>
      <c r="M20" s="11">
        <v>20</v>
      </c>
      <c r="N20" s="11">
        <f>VLOOKUP(M20,Barème!A:D,2,FALSE)</f>
        <v>110</v>
      </c>
      <c r="P20" s="2"/>
      <c r="Q20" s="2"/>
      <c r="R20" s="2"/>
      <c r="S20" s="16"/>
    </row>
    <row r="21" spans="1:19" ht="15.75" customHeight="1">
      <c r="A21" s="12">
        <v>17</v>
      </c>
      <c r="B21" s="24" t="s">
        <v>553</v>
      </c>
      <c r="C21" s="24" t="s">
        <v>323</v>
      </c>
      <c r="D21" s="24" t="s">
        <v>19</v>
      </c>
      <c r="E21" s="5">
        <f t="shared" si="0"/>
        <v>597</v>
      </c>
      <c r="F21" s="6">
        <v>25</v>
      </c>
      <c r="G21" s="6">
        <f>VLOOKUP(F21,Barème!A:D,3,FALSE)</f>
        <v>157.5</v>
      </c>
      <c r="H21" s="8">
        <v>45</v>
      </c>
      <c r="I21" s="8">
        <f>VLOOKUP(H21,Barème!A:D,4,FALSE)</f>
        <v>170</v>
      </c>
      <c r="J21" s="10">
        <v>25</v>
      </c>
      <c r="K21" s="10">
        <f>VLOOKUP(J21,Barème!A:D,3,FALSE)</f>
        <v>157.5</v>
      </c>
      <c r="L21" s="1"/>
      <c r="M21" s="11">
        <v>18</v>
      </c>
      <c r="N21" s="11">
        <f>VLOOKUP(M21,Barème!A:D,2,FALSE)</f>
        <v>112</v>
      </c>
      <c r="P21" s="2"/>
      <c r="Q21" s="2"/>
      <c r="R21" s="2"/>
      <c r="S21" s="16"/>
    </row>
    <row r="22" spans="1:19" ht="15.75" customHeight="1">
      <c r="A22" s="12">
        <v>18</v>
      </c>
      <c r="B22" s="24" t="s">
        <v>167</v>
      </c>
      <c r="C22" s="24" t="s">
        <v>30</v>
      </c>
      <c r="D22" s="24" t="s">
        <v>39</v>
      </c>
      <c r="E22" s="5">
        <f t="shared" si="0"/>
        <v>584.5</v>
      </c>
      <c r="F22" s="6">
        <v>9</v>
      </c>
      <c r="G22" s="6">
        <f>VLOOKUP(F22,Barème!A:D,3,FALSE)</f>
        <v>186</v>
      </c>
      <c r="H22" s="8">
        <v>14</v>
      </c>
      <c r="I22" s="8">
        <f>VLOOKUP(H22,Barème!A:D,4,FALSE)</f>
        <v>232</v>
      </c>
      <c r="J22" s="10">
        <v>19</v>
      </c>
      <c r="K22" s="10">
        <f>VLOOKUP(J22,Barème!A:D,3,FALSE)</f>
        <v>166.5</v>
      </c>
      <c r="L22" s="1"/>
      <c r="M22" s="11"/>
      <c r="N22" s="11">
        <f>VLOOKUP(M22,Barème!A:D,2,FALSE)</f>
        <v>0</v>
      </c>
      <c r="P22" s="2"/>
      <c r="Q22" s="2"/>
      <c r="R22" s="2"/>
      <c r="S22" s="16"/>
    </row>
    <row r="23" spans="1:19" ht="15.75" customHeight="1">
      <c r="A23" s="12">
        <v>19</v>
      </c>
      <c r="B23" s="41" t="s">
        <v>72</v>
      </c>
      <c r="C23" s="41" t="s">
        <v>558</v>
      </c>
      <c r="D23" s="41" t="s">
        <v>74</v>
      </c>
      <c r="E23" s="5">
        <f t="shared" si="0"/>
        <v>561</v>
      </c>
      <c r="F23" s="6"/>
      <c r="G23" s="6">
        <f>VLOOKUP(F23,Barème!A:D,3,FALSE)</f>
        <v>0</v>
      </c>
      <c r="H23" s="8">
        <v>12</v>
      </c>
      <c r="I23" s="8">
        <f>VLOOKUP(H23,Barème!A:D,4,FALSE)</f>
        <v>236</v>
      </c>
      <c r="J23" s="10">
        <v>10</v>
      </c>
      <c r="K23" s="10">
        <f>VLOOKUP(J23,Barème!A:D,3,FALSE)</f>
        <v>183</v>
      </c>
      <c r="L23" s="1">
        <v>142</v>
      </c>
      <c r="M23" s="11"/>
      <c r="N23" s="11">
        <f>VLOOKUP(M23,Barème!A:D,2,FALSE)</f>
        <v>0</v>
      </c>
      <c r="P23" s="2"/>
      <c r="Q23" s="2"/>
      <c r="R23" s="2"/>
      <c r="S23" s="16"/>
    </row>
    <row r="24" spans="1:19" ht="15.75" customHeight="1">
      <c r="A24" s="12">
        <v>20</v>
      </c>
      <c r="B24" s="24" t="s">
        <v>560</v>
      </c>
      <c r="C24" s="24" t="s">
        <v>561</v>
      </c>
      <c r="D24" s="24" t="s">
        <v>45</v>
      </c>
      <c r="E24" s="5">
        <f t="shared" si="0"/>
        <v>543.5</v>
      </c>
      <c r="F24" s="6">
        <v>27</v>
      </c>
      <c r="G24" s="6">
        <f>VLOOKUP(F24,Barème!A:D,3,FALSE)</f>
        <v>154.5</v>
      </c>
      <c r="H24" s="8">
        <v>67</v>
      </c>
      <c r="I24" s="8">
        <f>VLOOKUP(H24,Barème!A:D,4,FALSE)</f>
        <v>126</v>
      </c>
      <c r="J24" s="10">
        <v>28</v>
      </c>
      <c r="K24" s="10">
        <f>VLOOKUP(J24,Barème!A:D,3,FALSE)</f>
        <v>153</v>
      </c>
      <c r="L24" s="1">
        <v>110</v>
      </c>
      <c r="M24" s="11"/>
      <c r="N24" s="11">
        <f>VLOOKUP(M24,Barème!A:D,2,FALSE)</f>
        <v>0</v>
      </c>
    </row>
    <row r="25" spans="1:19" ht="15.75" customHeight="1">
      <c r="A25" s="12">
        <v>21</v>
      </c>
      <c r="B25" s="24" t="s">
        <v>564</v>
      </c>
      <c r="C25" s="24" t="s">
        <v>565</v>
      </c>
      <c r="D25" s="24" t="s">
        <v>48</v>
      </c>
      <c r="E25" s="5">
        <f t="shared" si="0"/>
        <v>535</v>
      </c>
      <c r="F25" s="6">
        <v>17</v>
      </c>
      <c r="G25" s="6">
        <f>VLOOKUP(F25,Barème!A:D,3,FALSE)</f>
        <v>169.5</v>
      </c>
      <c r="H25" s="8">
        <v>29</v>
      </c>
      <c r="I25" s="8">
        <f>VLOOKUP(H25,Barème!A:D,4,FALSE)</f>
        <v>202</v>
      </c>
      <c r="J25" s="10">
        <v>21</v>
      </c>
      <c r="K25" s="10">
        <f>VLOOKUP(J25,Barème!A:D,3,FALSE)</f>
        <v>163.5</v>
      </c>
      <c r="L25" s="1"/>
      <c r="M25" s="11"/>
      <c r="N25" s="11">
        <f>VLOOKUP(M25,Barème!A:D,2,FALSE)</f>
        <v>0</v>
      </c>
    </row>
    <row r="26" spans="1:19" ht="15.75" customHeight="1">
      <c r="A26" s="12">
        <v>22</v>
      </c>
      <c r="B26" s="41" t="s">
        <v>568</v>
      </c>
      <c r="C26" s="41" t="s">
        <v>569</v>
      </c>
      <c r="D26" s="41" t="s">
        <v>39</v>
      </c>
      <c r="E26" s="5">
        <f t="shared" si="0"/>
        <v>513</v>
      </c>
      <c r="F26" s="6"/>
      <c r="G26" s="6">
        <f>VLOOKUP(F26,Barème!A:D,3,FALSE)</f>
        <v>0</v>
      </c>
      <c r="H26" s="8">
        <v>23</v>
      </c>
      <c r="I26" s="8">
        <f>VLOOKUP(H26,Barème!A:D,4,FALSE)</f>
        <v>214</v>
      </c>
      <c r="J26" s="10">
        <v>12</v>
      </c>
      <c r="K26" s="10">
        <f>VLOOKUP(J26,Barème!A:D,3,FALSE)</f>
        <v>177</v>
      </c>
      <c r="L26" s="1">
        <v>122</v>
      </c>
      <c r="M26" s="11"/>
      <c r="N26" s="11">
        <f>VLOOKUP(M26,Barème!A:D,2,FALSE)</f>
        <v>0</v>
      </c>
    </row>
    <row r="27" spans="1:19" ht="15.75" customHeight="1">
      <c r="A27" s="12">
        <v>23</v>
      </c>
      <c r="B27" s="41" t="s">
        <v>572</v>
      </c>
      <c r="C27" s="41" t="s">
        <v>573</v>
      </c>
      <c r="D27" s="41" t="s">
        <v>90</v>
      </c>
      <c r="E27" s="5">
        <f t="shared" si="0"/>
        <v>478</v>
      </c>
      <c r="F27" s="6">
        <v>22</v>
      </c>
      <c r="G27" s="6">
        <f>VLOOKUP(F27,Barème!A:D,3,FALSE)</f>
        <v>162</v>
      </c>
      <c r="H27" s="8">
        <v>34</v>
      </c>
      <c r="I27" s="8">
        <f>VLOOKUP(H27,Barème!A:D,4,FALSE)</f>
        <v>192</v>
      </c>
      <c r="J27" s="10"/>
      <c r="K27" s="10">
        <f>VLOOKUP(J27,Barème!A:D,3,FALSE)</f>
        <v>0</v>
      </c>
      <c r="L27" s="1">
        <v>124</v>
      </c>
      <c r="M27" s="11"/>
      <c r="N27" s="11">
        <f>VLOOKUP(M27,Barème!A:D,2,FALSE)</f>
        <v>0</v>
      </c>
    </row>
    <row r="28" spans="1:19" ht="15.75" customHeight="1">
      <c r="A28" s="12">
        <v>24</v>
      </c>
      <c r="B28" s="24" t="s">
        <v>574</v>
      </c>
      <c r="C28" s="24" t="s">
        <v>575</v>
      </c>
      <c r="D28" s="24" t="s">
        <v>95</v>
      </c>
      <c r="E28" s="5">
        <f t="shared" si="0"/>
        <v>467</v>
      </c>
      <c r="F28" s="6">
        <v>14</v>
      </c>
      <c r="G28" s="6">
        <f>VLOOKUP(F28,Barème!A:D,3,FALSE)</f>
        <v>174</v>
      </c>
      <c r="H28" s="8">
        <v>37</v>
      </c>
      <c r="I28" s="8">
        <f>VLOOKUP(H28,Barème!A:D,4,FALSE)</f>
        <v>186</v>
      </c>
      <c r="J28" s="10"/>
      <c r="K28" s="10">
        <f>VLOOKUP(J28,Barème!A:D,3,FALSE)</f>
        <v>0</v>
      </c>
      <c r="L28" s="1">
        <v>107</v>
      </c>
      <c r="M28" s="11"/>
      <c r="N28" s="11">
        <f>VLOOKUP(M28,Barème!A:D,2,FALSE)</f>
        <v>0</v>
      </c>
    </row>
    <row r="29" spans="1:19" ht="15.75" customHeight="1">
      <c r="A29" s="12">
        <v>25</v>
      </c>
      <c r="B29" s="24" t="s">
        <v>578</v>
      </c>
      <c r="C29" s="24" t="s">
        <v>579</v>
      </c>
      <c r="D29" s="24" t="s">
        <v>39</v>
      </c>
      <c r="E29" s="5">
        <f t="shared" si="0"/>
        <v>453</v>
      </c>
      <c r="F29" s="6">
        <v>16</v>
      </c>
      <c r="G29" s="6">
        <f>VLOOKUP(F29,Barème!A:D,3,FALSE)</f>
        <v>171</v>
      </c>
      <c r="H29" s="8">
        <v>41</v>
      </c>
      <c r="I29" s="8">
        <f>VLOOKUP(H29,Barème!A:D,4,FALSE)</f>
        <v>178</v>
      </c>
      <c r="J29" s="10"/>
      <c r="K29" s="10">
        <f>VLOOKUP(J29,Barème!A:D,3,FALSE)</f>
        <v>0</v>
      </c>
      <c r="L29" s="1">
        <v>104</v>
      </c>
      <c r="M29" s="11"/>
      <c r="N29" s="11">
        <f>VLOOKUP(M29,Barème!A:D,2,FALSE)</f>
        <v>0</v>
      </c>
    </row>
    <row r="30" spans="1:19" ht="15.75" customHeight="1">
      <c r="A30" s="12">
        <v>26</v>
      </c>
      <c r="B30" s="24" t="s">
        <v>583</v>
      </c>
      <c r="C30" s="24" t="s">
        <v>584</v>
      </c>
      <c r="D30" s="24" t="s">
        <v>90</v>
      </c>
      <c r="E30" s="5">
        <f t="shared" si="0"/>
        <v>449.5</v>
      </c>
      <c r="F30" s="6">
        <v>19</v>
      </c>
      <c r="G30" s="6">
        <f>VLOOKUP(F30,Barème!A:D,3,FALSE)</f>
        <v>166.5</v>
      </c>
      <c r="H30" s="8">
        <v>46</v>
      </c>
      <c r="I30" s="8">
        <f>VLOOKUP(H30,Barème!A:D,4,FALSE)</f>
        <v>168</v>
      </c>
      <c r="J30" s="10"/>
      <c r="K30" s="10">
        <f>VLOOKUP(J30,Barème!A:D,3,FALSE)</f>
        <v>0</v>
      </c>
      <c r="L30" s="1">
        <v>115</v>
      </c>
      <c r="M30" s="11"/>
      <c r="N30" s="11">
        <f>VLOOKUP(M30,Barème!A:D,2,FALSE)</f>
        <v>0</v>
      </c>
    </row>
    <row r="31" spans="1:19" ht="15.75" customHeight="1">
      <c r="A31" s="12">
        <v>27</v>
      </c>
      <c r="B31" s="24" t="s">
        <v>587</v>
      </c>
      <c r="C31" s="24" t="s">
        <v>588</v>
      </c>
      <c r="D31" s="24" t="s">
        <v>45</v>
      </c>
      <c r="E31" s="5">
        <f t="shared" si="0"/>
        <v>449</v>
      </c>
      <c r="F31" s="6">
        <v>20</v>
      </c>
      <c r="G31" s="6">
        <f>VLOOKUP(F31,Barème!A:D,3,FALSE)</f>
        <v>165</v>
      </c>
      <c r="H31" s="8">
        <v>48</v>
      </c>
      <c r="I31" s="8">
        <f>VLOOKUP(H31,Barème!A:D,4,FALSE)</f>
        <v>164</v>
      </c>
      <c r="J31" s="10"/>
      <c r="K31" s="10">
        <f>VLOOKUP(J31,Barème!A:D,3,FALSE)</f>
        <v>0</v>
      </c>
      <c r="L31" s="1">
        <v>120</v>
      </c>
      <c r="M31" s="11"/>
      <c r="N31" s="11">
        <f>VLOOKUP(M31,Barème!A:D,2,FALSE)</f>
        <v>0</v>
      </c>
    </row>
    <row r="32" spans="1:19" ht="15.75" customHeight="1">
      <c r="A32" s="12">
        <v>28</v>
      </c>
      <c r="B32" s="24" t="s">
        <v>589</v>
      </c>
      <c r="C32" s="24" t="s">
        <v>479</v>
      </c>
      <c r="D32" s="24" t="s">
        <v>141</v>
      </c>
      <c r="E32" s="5">
        <f t="shared" si="0"/>
        <v>433</v>
      </c>
      <c r="F32" s="6">
        <v>32</v>
      </c>
      <c r="G32" s="6">
        <f>VLOOKUP(F32,Barème!A:D,3,FALSE)</f>
        <v>147</v>
      </c>
      <c r="H32" s="8"/>
      <c r="I32" s="8">
        <f>VLOOKUP(H32,Barème!A:D,4,FALSE)</f>
        <v>0</v>
      </c>
      <c r="J32" s="10">
        <v>26</v>
      </c>
      <c r="K32" s="10">
        <f>VLOOKUP(J32,Barème!A:D,3,FALSE)</f>
        <v>156</v>
      </c>
      <c r="L32" s="1">
        <v>130</v>
      </c>
      <c r="M32" s="11"/>
      <c r="N32" s="11">
        <f>VLOOKUP(M32,Barème!A:D,2,FALSE)</f>
        <v>0</v>
      </c>
    </row>
    <row r="33" spans="1:14" ht="15.75" customHeight="1">
      <c r="A33" s="12">
        <v>29</v>
      </c>
      <c r="B33" s="41" t="s">
        <v>590</v>
      </c>
      <c r="C33" s="41" t="s">
        <v>131</v>
      </c>
      <c r="D33" s="41" t="s">
        <v>169</v>
      </c>
      <c r="E33" s="5">
        <f t="shared" si="0"/>
        <v>425.5</v>
      </c>
      <c r="F33" s="6"/>
      <c r="G33" s="6">
        <f>VLOOKUP(F33,Barème!A:D,3,FALSE)</f>
        <v>0</v>
      </c>
      <c r="H33" s="8">
        <v>57</v>
      </c>
      <c r="I33" s="8">
        <f>VLOOKUP(H33,Barème!A:D,4,FALSE)</f>
        <v>146</v>
      </c>
      <c r="J33" s="10">
        <v>27</v>
      </c>
      <c r="K33" s="10">
        <f>VLOOKUP(J33,Barème!A:D,3,FALSE)</f>
        <v>154.5</v>
      </c>
      <c r="L33" s="1">
        <v>125</v>
      </c>
      <c r="M33" s="11"/>
      <c r="N33" s="11">
        <f>VLOOKUP(M33,Barème!A:D,2,FALSE)</f>
        <v>0</v>
      </c>
    </row>
    <row r="34" spans="1:14" ht="15.75" customHeight="1">
      <c r="A34" s="12">
        <v>30</v>
      </c>
      <c r="B34" s="41" t="s">
        <v>591</v>
      </c>
      <c r="C34" s="41" t="s">
        <v>592</v>
      </c>
      <c r="D34" s="41" t="s">
        <v>74</v>
      </c>
      <c r="E34" s="5">
        <f t="shared" si="0"/>
        <v>347</v>
      </c>
      <c r="F34" s="6"/>
      <c r="G34" s="6">
        <f>VLOOKUP(F34,Barème!A:D,3,FALSE)</f>
        <v>0</v>
      </c>
      <c r="H34" s="8">
        <v>24</v>
      </c>
      <c r="I34" s="8">
        <f>VLOOKUP(H34,Barème!A:D,4,FALSE)</f>
        <v>212</v>
      </c>
      <c r="J34" s="10"/>
      <c r="K34" s="10">
        <f>VLOOKUP(J34,Barème!A:D,3,FALSE)</f>
        <v>0</v>
      </c>
      <c r="L34" s="1">
        <v>135</v>
      </c>
      <c r="M34" s="11"/>
      <c r="N34" s="11">
        <f>VLOOKUP(M34,Barème!A:D,2,FALSE)</f>
        <v>0</v>
      </c>
    </row>
    <row r="35" spans="1:14" ht="15.75" customHeight="1">
      <c r="A35" s="12">
        <v>31</v>
      </c>
      <c r="B35" s="41" t="s">
        <v>593</v>
      </c>
      <c r="C35" s="41" t="s">
        <v>594</v>
      </c>
      <c r="D35" s="41" t="s">
        <v>136</v>
      </c>
      <c r="E35" s="5">
        <f t="shared" si="0"/>
        <v>327</v>
      </c>
      <c r="F35" s="6"/>
      <c r="G35" s="6">
        <f>VLOOKUP(F35,Barème!A:D,3,FALSE)</f>
        <v>0</v>
      </c>
      <c r="H35" s="8">
        <v>27</v>
      </c>
      <c r="I35" s="8">
        <f>VLOOKUP(H35,Barème!A:D,4,FALSE)</f>
        <v>206</v>
      </c>
      <c r="J35" s="10"/>
      <c r="K35" s="10">
        <f>VLOOKUP(J35,Barème!A:D,3,FALSE)</f>
        <v>0</v>
      </c>
      <c r="L35" s="1">
        <v>121</v>
      </c>
      <c r="M35" s="11"/>
      <c r="N35" s="11">
        <f>VLOOKUP(M35,Barème!A:D,2,FALSE)</f>
        <v>0</v>
      </c>
    </row>
    <row r="36" spans="1:14" ht="15.75" customHeight="1">
      <c r="A36" s="12">
        <v>32</v>
      </c>
      <c r="B36" s="41" t="s">
        <v>266</v>
      </c>
      <c r="C36" s="41" t="s">
        <v>595</v>
      </c>
      <c r="D36" s="41" t="s">
        <v>48</v>
      </c>
      <c r="E36" s="5">
        <f t="shared" si="0"/>
        <v>299</v>
      </c>
      <c r="F36" s="6"/>
      <c r="G36" s="6">
        <f>VLOOKUP(F36,Barème!A:D,3,FALSE)</f>
        <v>0</v>
      </c>
      <c r="H36" s="8">
        <v>36</v>
      </c>
      <c r="I36" s="8">
        <f>VLOOKUP(H36,Barème!A:D,4,FALSE)</f>
        <v>188</v>
      </c>
      <c r="J36" s="10"/>
      <c r="K36" s="10">
        <f>VLOOKUP(J36,Barème!A:D,3,FALSE)</f>
        <v>0</v>
      </c>
      <c r="L36" s="1"/>
      <c r="M36" s="11">
        <v>19</v>
      </c>
      <c r="N36" s="11">
        <f>VLOOKUP(M36,Barème!A:D,2,FALSE)</f>
        <v>111</v>
      </c>
    </row>
    <row r="37" spans="1:14" ht="15.75" customHeight="1">
      <c r="A37" s="12">
        <v>33</v>
      </c>
      <c r="B37" s="24" t="s">
        <v>24</v>
      </c>
      <c r="C37" s="24" t="s">
        <v>279</v>
      </c>
      <c r="D37" s="2" t="s">
        <v>19</v>
      </c>
      <c r="E37" s="5">
        <f t="shared" si="0"/>
        <v>298.5</v>
      </c>
      <c r="F37" s="6">
        <v>31</v>
      </c>
      <c r="G37" s="6">
        <f>VLOOKUP(F37,Barème!A:D,3,FALSE)</f>
        <v>148.5</v>
      </c>
      <c r="H37" s="8"/>
      <c r="I37" s="8">
        <f>VLOOKUP(H37,Barème!A:D,4,FALSE)</f>
        <v>0</v>
      </c>
      <c r="J37" s="10">
        <v>30</v>
      </c>
      <c r="K37" s="10">
        <f>VLOOKUP(J37,Barème!A:D,3,FALSE)</f>
        <v>150</v>
      </c>
      <c r="L37" s="1">
        <v>0</v>
      </c>
      <c r="M37" s="11"/>
      <c r="N37" s="11">
        <f>VLOOKUP(M37,Barème!A:D,2,FALSE)</f>
        <v>0</v>
      </c>
    </row>
    <row r="38" spans="1:14" ht="15.75" customHeight="1">
      <c r="A38" s="12">
        <v>34</v>
      </c>
      <c r="B38" s="24" t="s">
        <v>596</v>
      </c>
      <c r="C38" s="24" t="s">
        <v>597</v>
      </c>
      <c r="D38" s="24" t="s">
        <v>598</v>
      </c>
      <c r="E38" s="5">
        <f t="shared" si="0"/>
        <v>276</v>
      </c>
      <c r="F38" s="6">
        <v>24</v>
      </c>
      <c r="G38" s="6">
        <f>VLOOKUP(F38,Barème!A:D,3,FALSE)</f>
        <v>159</v>
      </c>
      <c r="H38" s="8"/>
      <c r="I38" s="8">
        <f>VLOOKUP(H38,Barème!A:D,4,FALSE)</f>
        <v>0</v>
      </c>
      <c r="J38" s="10"/>
      <c r="K38" s="10">
        <f>VLOOKUP(J38,Barème!A:D,3,FALSE)</f>
        <v>0</v>
      </c>
      <c r="L38" s="1"/>
      <c r="M38" s="11">
        <v>13</v>
      </c>
      <c r="N38" s="11">
        <f>VLOOKUP(M38,Barème!A:D,2,FALSE)</f>
        <v>117</v>
      </c>
    </row>
    <row r="39" spans="1:14" ht="15.75" customHeight="1">
      <c r="A39" s="12">
        <v>35</v>
      </c>
      <c r="B39" s="24" t="s">
        <v>599</v>
      </c>
      <c r="C39" s="24" t="s">
        <v>600</v>
      </c>
      <c r="D39" s="2" t="s">
        <v>95</v>
      </c>
      <c r="E39" s="5">
        <f t="shared" si="0"/>
        <v>260.5</v>
      </c>
      <c r="F39" s="6">
        <v>23</v>
      </c>
      <c r="G39" s="6">
        <f>VLOOKUP(F39,Barème!A:D,3,FALSE)</f>
        <v>160.5</v>
      </c>
      <c r="H39" s="8"/>
      <c r="I39" s="8">
        <f>VLOOKUP(H39,Barème!A:D,4,FALSE)</f>
        <v>0</v>
      </c>
      <c r="J39" s="10"/>
      <c r="K39" s="10">
        <f>VLOOKUP(J39,Barème!A:D,3,FALSE)</f>
        <v>0</v>
      </c>
      <c r="L39" s="1">
        <v>100</v>
      </c>
      <c r="M39" s="11"/>
      <c r="N39" s="11">
        <f>VLOOKUP(M39,Barème!A:D,2,FALSE)</f>
        <v>0</v>
      </c>
    </row>
    <row r="40" spans="1:14" ht="15.75" customHeight="1">
      <c r="A40" s="12">
        <v>36</v>
      </c>
      <c r="B40" s="41" t="s">
        <v>601</v>
      </c>
      <c r="C40" s="41" t="s">
        <v>602</v>
      </c>
      <c r="D40" s="41" t="s">
        <v>95</v>
      </c>
      <c r="E40" s="5">
        <f t="shared" si="0"/>
        <v>258</v>
      </c>
      <c r="F40" s="6"/>
      <c r="G40" s="6">
        <f>VLOOKUP(F40,Barème!A:D,3,FALSE)</f>
        <v>0</v>
      </c>
      <c r="H40" s="8">
        <v>54</v>
      </c>
      <c r="I40" s="8">
        <f>VLOOKUP(H40,Barème!A:D,4,FALSE)</f>
        <v>152</v>
      </c>
      <c r="J40" s="10"/>
      <c r="K40" s="10">
        <f>VLOOKUP(J40,Barème!A:D,3,FALSE)</f>
        <v>0</v>
      </c>
      <c r="L40" s="1">
        <v>106</v>
      </c>
      <c r="M40" s="11"/>
      <c r="N40" s="11">
        <f>VLOOKUP(M40,Barème!A:D,2,FALSE)</f>
        <v>0</v>
      </c>
    </row>
    <row r="41" spans="1:14" ht="15.75" customHeight="1">
      <c r="A41" s="12">
        <v>37</v>
      </c>
      <c r="B41" s="24" t="s">
        <v>603</v>
      </c>
      <c r="C41" s="24" t="s">
        <v>604</v>
      </c>
      <c r="D41" s="41" t="s">
        <v>45</v>
      </c>
      <c r="E41" s="5">
        <f t="shared" si="0"/>
        <v>243.5</v>
      </c>
      <c r="F41" s="6"/>
      <c r="G41" s="6">
        <f>VLOOKUP(F41,Barème!A:D,3,FALSE)</f>
        <v>0</v>
      </c>
      <c r="H41" s="8"/>
      <c r="I41" s="8">
        <f>VLOOKUP(H41,Barème!A:D,4,FALSE)</f>
        <v>0</v>
      </c>
      <c r="J41" s="10">
        <v>29</v>
      </c>
      <c r="K41" s="10">
        <f>VLOOKUP(J41,Barème!A:D,3,FALSE)</f>
        <v>151.5</v>
      </c>
      <c r="L41" s="1">
        <v>92</v>
      </c>
      <c r="M41" s="11"/>
      <c r="N41" s="11">
        <f>VLOOKUP(M41,Barème!A:D,2,FALSE)</f>
        <v>0</v>
      </c>
    </row>
    <row r="42" spans="1:14" ht="15.75" customHeight="1">
      <c r="A42" s="12">
        <v>38</v>
      </c>
      <c r="B42" s="24" t="s">
        <v>210</v>
      </c>
      <c r="C42" s="24" t="s">
        <v>605</v>
      </c>
      <c r="D42" s="24" t="s">
        <v>141</v>
      </c>
      <c r="E42" s="5">
        <f t="shared" si="0"/>
        <v>230.5</v>
      </c>
      <c r="F42" s="6">
        <v>33</v>
      </c>
      <c r="G42" s="6">
        <f>VLOOKUP(F42,Barème!A:D,3,FALSE)</f>
        <v>145.5</v>
      </c>
      <c r="H42" s="8"/>
      <c r="I42" s="8">
        <f>VLOOKUP(H42,Barème!A:D,4,FALSE)</f>
        <v>0</v>
      </c>
      <c r="J42" s="10"/>
      <c r="K42" s="10">
        <f>VLOOKUP(J42,Barème!A:D,3,FALSE)</f>
        <v>0</v>
      </c>
      <c r="L42" s="1">
        <v>85</v>
      </c>
      <c r="M42" s="11"/>
      <c r="N42" s="11">
        <f>VLOOKUP(M42,Barème!A:D,2,FALSE)</f>
        <v>0</v>
      </c>
    </row>
    <row r="43" spans="1:14" ht="15.75" customHeight="1">
      <c r="A43" s="12">
        <v>39</v>
      </c>
      <c r="B43" s="24" t="s">
        <v>606</v>
      </c>
      <c r="C43" s="24" t="s">
        <v>485</v>
      </c>
      <c r="D43" s="24" t="s">
        <v>23</v>
      </c>
      <c r="E43" s="5">
        <f t="shared" si="0"/>
        <v>223.5</v>
      </c>
      <c r="F43" s="6">
        <v>37</v>
      </c>
      <c r="G43" s="6">
        <f>VLOOKUP(F43,Barème!A:D,3,FALSE)</f>
        <v>139.5</v>
      </c>
      <c r="H43" s="8"/>
      <c r="I43" s="8">
        <f>VLOOKUP(H43,Barème!A:D,4,FALSE)</f>
        <v>0</v>
      </c>
      <c r="J43" s="10"/>
      <c r="K43" s="10">
        <f>VLOOKUP(J43,Barème!A:D,3,FALSE)</f>
        <v>0</v>
      </c>
      <c r="L43" s="1">
        <v>84</v>
      </c>
      <c r="M43" s="11"/>
      <c r="N43" s="11">
        <f>VLOOKUP(M43,Barème!A:D,2,FALSE)</f>
        <v>0</v>
      </c>
    </row>
    <row r="44" spans="1:14" ht="15.75" customHeight="1">
      <c r="A44" s="12">
        <v>40</v>
      </c>
      <c r="B44" s="24" t="s">
        <v>607</v>
      </c>
      <c r="C44" s="24" t="s">
        <v>557</v>
      </c>
      <c r="D44" s="24" t="s">
        <v>141</v>
      </c>
      <c r="E44" s="5">
        <f t="shared" si="0"/>
        <v>218.5</v>
      </c>
      <c r="F44" s="6">
        <v>35</v>
      </c>
      <c r="G44" s="6">
        <f>VLOOKUP(F44,Barème!A:D,3,FALSE)</f>
        <v>142.5</v>
      </c>
      <c r="H44" s="8"/>
      <c r="I44" s="8">
        <f>VLOOKUP(H44,Barème!A:D,4,FALSE)</f>
        <v>0</v>
      </c>
      <c r="J44" s="10"/>
      <c r="K44" s="10">
        <f>VLOOKUP(J44,Barème!A:D,3,FALSE)</f>
        <v>0</v>
      </c>
      <c r="L44" s="1">
        <v>76</v>
      </c>
      <c r="M44" s="11"/>
      <c r="N44" s="11">
        <f>VLOOKUP(M44,Barème!A:D,2,FALSE)</f>
        <v>0</v>
      </c>
    </row>
    <row r="45" spans="1:14" ht="15.75" customHeight="1">
      <c r="A45" s="12">
        <v>41</v>
      </c>
      <c r="B45" s="24" t="s">
        <v>608</v>
      </c>
      <c r="C45" s="24" t="s">
        <v>502</v>
      </c>
      <c r="D45" s="24" t="s">
        <v>39</v>
      </c>
      <c r="E45" s="5">
        <f t="shared" si="0"/>
        <v>214</v>
      </c>
      <c r="F45" s="6">
        <v>26</v>
      </c>
      <c r="G45" s="6">
        <f>VLOOKUP(F45,Barème!A:D,3,FALSE)</f>
        <v>156</v>
      </c>
      <c r="H45" s="8"/>
      <c r="I45" s="8">
        <f>VLOOKUP(H45,Barème!A:D,4,FALSE)</f>
        <v>0</v>
      </c>
      <c r="J45" s="10"/>
      <c r="K45" s="10">
        <f>VLOOKUP(J45,Barème!A:D,3,FALSE)</f>
        <v>0</v>
      </c>
      <c r="L45" s="1">
        <v>58</v>
      </c>
      <c r="M45" s="11"/>
      <c r="N45" s="11">
        <f>VLOOKUP(M45,Barème!A:D,2,FALSE)</f>
        <v>0</v>
      </c>
    </row>
    <row r="46" spans="1:14" ht="15.75" customHeight="1">
      <c r="A46" s="12">
        <v>42</v>
      </c>
      <c r="B46" s="41" t="s">
        <v>610</v>
      </c>
      <c r="C46" s="41" t="s">
        <v>194</v>
      </c>
      <c r="D46" s="41" t="s">
        <v>28</v>
      </c>
      <c r="E46" s="5">
        <f t="shared" si="0"/>
        <v>211</v>
      </c>
      <c r="F46" s="6"/>
      <c r="G46" s="6">
        <f>VLOOKUP(F46,Barème!A:D,3,FALSE)</f>
        <v>0</v>
      </c>
      <c r="H46" s="8">
        <v>60</v>
      </c>
      <c r="I46" s="8">
        <f>VLOOKUP(H46,Barème!A:D,4,FALSE)</f>
        <v>140</v>
      </c>
      <c r="J46" s="10"/>
      <c r="K46" s="10">
        <f>VLOOKUP(J46,Barème!A:D,3,FALSE)</f>
        <v>0</v>
      </c>
      <c r="L46" s="1">
        <v>71</v>
      </c>
      <c r="M46" s="11"/>
      <c r="N46" s="11">
        <f>VLOOKUP(M46,Barème!A:D,2,FALSE)</f>
        <v>0</v>
      </c>
    </row>
    <row r="47" spans="1:14" ht="15.75" customHeight="1">
      <c r="A47" s="12">
        <v>43</v>
      </c>
      <c r="B47" s="24" t="s">
        <v>611</v>
      </c>
      <c r="C47" s="24" t="s">
        <v>612</v>
      </c>
      <c r="D47" s="24" t="s">
        <v>99</v>
      </c>
      <c r="E47" s="5">
        <f t="shared" si="0"/>
        <v>210</v>
      </c>
      <c r="F47" s="6">
        <v>3</v>
      </c>
      <c r="G47" s="6">
        <f>VLOOKUP(F47,Barème!A:D,3,FALSE)</f>
        <v>210</v>
      </c>
      <c r="H47" s="8"/>
      <c r="I47" s="8">
        <f>VLOOKUP(H47,Barème!A:D,4,FALSE)</f>
        <v>0</v>
      </c>
      <c r="J47" s="10"/>
      <c r="K47" s="10">
        <f>VLOOKUP(J47,Barème!A:D,3,FALSE)</f>
        <v>0</v>
      </c>
      <c r="L47" s="1"/>
      <c r="M47" s="11"/>
      <c r="N47" s="11">
        <f>VLOOKUP(M47,Barème!A:D,2,FALSE)</f>
        <v>0</v>
      </c>
    </row>
    <row r="48" spans="1:14" ht="15.75" customHeight="1">
      <c r="A48" s="12">
        <v>44</v>
      </c>
      <c r="B48" s="41" t="s">
        <v>615</v>
      </c>
      <c r="C48" s="41" t="s">
        <v>616</v>
      </c>
      <c r="D48" s="41" t="s">
        <v>141</v>
      </c>
      <c r="E48" s="5">
        <f t="shared" si="0"/>
        <v>201</v>
      </c>
      <c r="F48" s="6"/>
      <c r="G48" s="6">
        <f>VLOOKUP(F48,Barème!A:D,3,FALSE)</f>
        <v>0</v>
      </c>
      <c r="H48" s="8">
        <v>62</v>
      </c>
      <c r="I48" s="8">
        <f>VLOOKUP(H48,Barème!A:D,4,FALSE)</f>
        <v>136</v>
      </c>
      <c r="J48" s="10"/>
      <c r="K48" s="10">
        <f>VLOOKUP(J48,Barème!A:D,3,FALSE)</f>
        <v>0</v>
      </c>
      <c r="L48" s="1">
        <v>65</v>
      </c>
      <c r="M48" s="11"/>
      <c r="N48" s="11">
        <f>VLOOKUP(M48,Barème!A:D,2,FALSE)</f>
        <v>0</v>
      </c>
    </row>
    <row r="49" spans="1:15" ht="15.75" customHeight="1">
      <c r="A49" s="12">
        <v>45</v>
      </c>
      <c r="B49" s="24" t="s">
        <v>617</v>
      </c>
      <c r="C49" s="24" t="s">
        <v>618</v>
      </c>
      <c r="D49" s="41" t="s">
        <v>19</v>
      </c>
      <c r="E49" s="5">
        <f t="shared" si="0"/>
        <v>201</v>
      </c>
      <c r="F49" s="6"/>
      <c r="G49" s="6">
        <f>VLOOKUP(F49,Barème!A:D,3,FALSE)</f>
        <v>0</v>
      </c>
      <c r="H49" s="8"/>
      <c r="I49" s="8">
        <f>VLOOKUP(H49,Barème!A:D,4,FALSE)</f>
        <v>0</v>
      </c>
      <c r="J49" s="10">
        <v>5</v>
      </c>
      <c r="K49" s="10">
        <f>VLOOKUP(J49,Barème!A:D,3,FALSE)</f>
        <v>201</v>
      </c>
      <c r="L49" s="1"/>
      <c r="M49" s="11"/>
      <c r="N49" s="11">
        <f>VLOOKUP(M49,Barème!A:D,2,FALSE)</f>
        <v>0</v>
      </c>
    </row>
    <row r="50" spans="1:15" ht="15.75" customHeight="1">
      <c r="A50" s="12">
        <v>46</v>
      </c>
      <c r="B50" s="41" t="s">
        <v>620</v>
      </c>
      <c r="C50" s="41" t="s">
        <v>586</v>
      </c>
      <c r="D50" s="41" t="s">
        <v>136</v>
      </c>
      <c r="E50" s="5">
        <f t="shared" si="0"/>
        <v>197</v>
      </c>
      <c r="F50" s="6"/>
      <c r="G50" s="6">
        <f>VLOOKUP(F50,Barème!A:D,3,FALSE)</f>
        <v>0</v>
      </c>
      <c r="H50" s="8">
        <v>69</v>
      </c>
      <c r="I50" s="8">
        <f>VLOOKUP(H50,Barème!A:D,4,FALSE)</f>
        <v>122</v>
      </c>
      <c r="J50" s="10"/>
      <c r="K50" s="10">
        <f>VLOOKUP(J50,Barème!A:D,3,FALSE)</f>
        <v>0</v>
      </c>
      <c r="L50" s="1">
        <v>75</v>
      </c>
      <c r="M50" s="11"/>
      <c r="N50" s="11">
        <f>VLOOKUP(M50,Barème!A:D,2,FALSE)</f>
        <v>0</v>
      </c>
    </row>
    <row r="51" spans="1:15" ht="15.75" customHeight="1">
      <c r="A51" s="12">
        <v>47</v>
      </c>
      <c r="B51" s="24" t="s">
        <v>621</v>
      </c>
      <c r="C51" s="24" t="s">
        <v>622</v>
      </c>
      <c r="D51" s="41" t="s">
        <v>19</v>
      </c>
      <c r="E51" s="5">
        <f t="shared" si="0"/>
        <v>192</v>
      </c>
      <c r="F51" s="6"/>
      <c r="G51" s="6">
        <f>VLOOKUP(F51,Barème!A:D,3,FALSE)</f>
        <v>0</v>
      </c>
      <c r="H51" s="8"/>
      <c r="I51" s="8">
        <f>VLOOKUP(H51,Barème!A:D,4,FALSE)</f>
        <v>0</v>
      </c>
      <c r="J51" s="10">
        <v>7</v>
      </c>
      <c r="K51" s="10">
        <f>VLOOKUP(J51,Barème!A:D,3,FALSE)</f>
        <v>192</v>
      </c>
      <c r="L51" s="1"/>
      <c r="M51" s="11"/>
      <c r="N51" s="11">
        <f>VLOOKUP(M51,Barème!A:D,2,FALSE)</f>
        <v>0</v>
      </c>
    </row>
    <row r="52" spans="1:15" ht="15.75" customHeight="1">
      <c r="A52" s="12">
        <v>48</v>
      </c>
      <c r="B52" s="41" t="s">
        <v>625</v>
      </c>
      <c r="C52" s="41" t="s">
        <v>595</v>
      </c>
      <c r="D52" s="41" t="s">
        <v>39</v>
      </c>
      <c r="E52" s="5">
        <f t="shared" si="0"/>
        <v>182</v>
      </c>
      <c r="F52" s="6"/>
      <c r="G52" s="6">
        <f>VLOOKUP(F52,Barème!A:D,3,FALSE)</f>
        <v>0</v>
      </c>
      <c r="H52" s="8">
        <v>39</v>
      </c>
      <c r="I52" s="8">
        <f>VLOOKUP(H52,Barème!A:D,4,FALSE)</f>
        <v>182</v>
      </c>
      <c r="J52" s="10"/>
      <c r="K52" s="10">
        <f>VLOOKUP(J52,Barème!A:D,3,FALSE)</f>
        <v>0</v>
      </c>
      <c r="L52" s="1"/>
      <c r="M52" s="11"/>
      <c r="N52" s="11">
        <f>VLOOKUP(M52,Barème!A:D,2,FALSE)</f>
        <v>0</v>
      </c>
    </row>
    <row r="53" spans="1:15" ht="15.75" customHeight="1">
      <c r="A53" s="12">
        <v>49</v>
      </c>
      <c r="B53" s="24" t="s">
        <v>621</v>
      </c>
      <c r="C53" s="24" t="s">
        <v>628</v>
      </c>
      <c r="D53" s="41" t="s">
        <v>19</v>
      </c>
      <c r="E53" s="5">
        <f t="shared" si="0"/>
        <v>175.5</v>
      </c>
      <c r="F53" s="6"/>
      <c r="G53" s="6">
        <f>VLOOKUP(F53,Barème!A:D,3,FALSE)</f>
        <v>0</v>
      </c>
      <c r="H53" s="8"/>
      <c r="I53" s="8">
        <f>VLOOKUP(H53,Barème!A:D,4,FALSE)</f>
        <v>0</v>
      </c>
      <c r="J53" s="10">
        <v>13</v>
      </c>
      <c r="K53" s="10">
        <f>VLOOKUP(J53,Barème!A:D,3,FALSE)</f>
        <v>175.5</v>
      </c>
      <c r="L53" s="1"/>
      <c r="M53" s="11"/>
      <c r="N53" s="11">
        <f>VLOOKUP(M53,Barème!A:D,2,FALSE)</f>
        <v>0</v>
      </c>
    </row>
    <row r="54" spans="1:15" ht="15.75" customHeight="1">
      <c r="A54" s="12">
        <v>50</v>
      </c>
      <c r="B54" s="41" t="s">
        <v>630</v>
      </c>
      <c r="C54" s="41" t="s">
        <v>631</v>
      </c>
      <c r="D54" s="41" t="s">
        <v>141</v>
      </c>
      <c r="E54" s="5">
        <f t="shared" si="0"/>
        <v>174</v>
      </c>
      <c r="F54" s="6"/>
      <c r="G54" s="6">
        <f>VLOOKUP(F54,Barème!A:D,3,FALSE)</f>
        <v>0</v>
      </c>
      <c r="H54" s="8">
        <v>68</v>
      </c>
      <c r="I54" s="8">
        <f>VLOOKUP(H54,Barème!A:D,4,FALSE)</f>
        <v>124</v>
      </c>
      <c r="J54" s="10"/>
      <c r="K54" s="10">
        <f>VLOOKUP(J54,Barème!A:D,3,FALSE)</f>
        <v>0</v>
      </c>
      <c r="L54" s="1">
        <v>50</v>
      </c>
      <c r="M54" s="11"/>
      <c r="N54" s="11">
        <f>VLOOKUP(M54,Barème!A:D,2,FALSE)</f>
        <v>0</v>
      </c>
    </row>
    <row r="55" spans="1:15" ht="15.75" customHeight="1">
      <c r="A55" s="12">
        <v>51</v>
      </c>
      <c r="B55" s="24" t="s">
        <v>633</v>
      </c>
      <c r="C55" s="24" t="s">
        <v>569</v>
      </c>
      <c r="D55" s="41" t="s">
        <v>19</v>
      </c>
      <c r="E55" s="5">
        <f t="shared" si="0"/>
        <v>168</v>
      </c>
      <c r="F55" s="6"/>
      <c r="G55" s="6">
        <f>VLOOKUP(F55,Barème!A:D,3,FALSE)</f>
        <v>0</v>
      </c>
      <c r="H55" s="8"/>
      <c r="I55" s="8">
        <f>VLOOKUP(H55,Barème!A:D,4,FALSE)</f>
        <v>0</v>
      </c>
      <c r="J55" s="10">
        <v>18</v>
      </c>
      <c r="K55" s="10">
        <f>VLOOKUP(J55,Barème!A:D,3,FALSE)</f>
        <v>168</v>
      </c>
      <c r="L55" s="1"/>
      <c r="M55" s="11"/>
      <c r="N55" s="11">
        <f>VLOOKUP(M55,Barème!A:D,2,FALSE)</f>
        <v>0</v>
      </c>
    </row>
    <row r="56" spans="1:15" ht="15.75" customHeight="1">
      <c r="A56" s="12">
        <v>52</v>
      </c>
      <c r="B56" s="24" t="s">
        <v>635</v>
      </c>
      <c r="C56" s="24" t="s">
        <v>636</v>
      </c>
      <c r="D56" s="24" t="s">
        <v>57</v>
      </c>
      <c r="E56" s="5">
        <f t="shared" si="0"/>
        <v>167</v>
      </c>
      <c r="F56" s="6"/>
      <c r="G56" s="6">
        <f>VLOOKUP(F56,Barème!A:D,3,FALSE)</f>
        <v>0</v>
      </c>
      <c r="H56" s="8"/>
      <c r="I56" s="8">
        <f>VLOOKUP(H56,Barème!A:D,4,FALSE)</f>
        <v>0</v>
      </c>
      <c r="J56" s="10"/>
      <c r="K56" s="10">
        <f>VLOOKUP(J56,Barème!A:D,3,FALSE)</f>
        <v>0</v>
      </c>
      <c r="L56" s="1">
        <v>67</v>
      </c>
      <c r="M56" s="11">
        <v>30</v>
      </c>
      <c r="N56" s="11">
        <f>VLOOKUP(M56,Barème!A:D,2,FALSE)</f>
        <v>100</v>
      </c>
    </row>
    <row r="57" spans="1:15" ht="15.75" customHeight="1">
      <c r="A57" s="12">
        <v>53</v>
      </c>
      <c r="B57" s="24" t="s">
        <v>639</v>
      </c>
      <c r="C57" s="24" t="s">
        <v>261</v>
      </c>
      <c r="D57" s="24" t="s">
        <v>169</v>
      </c>
      <c r="E57" s="5">
        <f t="shared" si="0"/>
        <v>153</v>
      </c>
      <c r="F57" s="6">
        <v>28</v>
      </c>
      <c r="G57" s="6">
        <f>VLOOKUP(F57,Barème!A:D,3,FALSE)</f>
        <v>153</v>
      </c>
      <c r="H57" s="8"/>
      <c r="I57" s="8">
        <f>VLOOKUP(H57,Barème!A:D,4,FALSE)</f>
        <v>0</v>
      </c>
      <c r="J57" s="10"/>
      <c r="K57" s="10">
        <f>VLOOKUP(J57,Barème!A:D,3,FALSE)</f>
        <v>0</v>
      </c>
      <c r="L57" s="1"/>
      <c r="M57" s="11"/>
      <c r="N57" s="11">
        <f>VLOOKUP(M57,Barème!A:D,2,FALSE)</f>
        <v>0</v>
      </c>
    </row>
    <row r="58" spans="1:15" ht="15.75" customHeight="1">
      <c r="A58" s="12">
        <v>54</v>
      </c>
      <c r="B58" s="41" t="s">
        <v>641</v>
      </c>
      <c r="C58" s="41" t="s">
        <v>642</v>
      </c>
      <c r="D58" s="41" t="s">
        <v>136</v>
      </c>
      <c r="E58" s="5">
        <f t="shared" si="0"/>
        <v>144</v>
      </c>
      <c r="F58" s="6"/>
      <c r="G58" s="6">
        <f>VLOOKUP(F58,Barème!A:D,3,FALSE)</f>
        <v>0</v>
      </c>
      <c r="H58" s="8">
        <v>58</v>
      </c>
      <c r="I58" s="8">
        <f>VLOOKUP(H58,Barème!A:D,4,FALSE)</f>
        <v>144</v>
      </c>
      <c r="J58" s="10"/>
      <c r="K58" s="10">
        <f>VLOOKUP(J58,Barème!A:D,3,FALSE)</f>
        <v>0</v>
      </c>
      <c r="L58" s="1"/>
      <c r="M58" s="11"/>
      <c r="N58" s="11">
        <f>VLOOKUP(M58,Barème!A:D,2,FALSE)</f>
        <v>0</v>
      </c>
    </row>
    <row r="59" spans="1:15" ht="15.75" customHeight="1">
      <c r="A59" s="12">
        <v>55</v>
      </c>
      <c r="B59" s="24" t="s">
        <v>646</v>
      </c>
      <c r="C59" s="24" t="s">
        <v>647</v>
      </c>
      <c r="D59" s="24" t="s">
        <v>90</v>
      </c>
      <c r="E59" s="5">
        <f t="shared" si="0"/>
        <v>141</v>
      </c>
      <c r="F59" s="6">
        <v>36</v>
      </c>
      <c r="G59" s="6">
        <f>VLOOKUP(F59,Barème!A:D,3,FALSE)</f>
        <v>141</v>
      </c>
      <c r="H59" s="8"/>
      <c r="I59" s="8">
        <f>VLOOKUP(H59,Barème!A:D,4,FALSE)</f>
        <v>0</v>
      </c>
      <c r="J59" s="10"/>
      <c r="K59" s="10">
        <f>VLOOKUP(J59,Barème!A:D,3,FALSE)</f>
        <v>0</v>
      </c>
      <c r="L59" s="1"/>
      <c r="M59" s="11"/>
      <c r="N59" s="11">
        <f>VLOOKUP(M59,Barème!A:D,2,FALSE)</f>
        <v>0</v>
      </c>
    </row>
    <row r="60" spans="1:15" ht="15.75" customHeight="1">
      <c r="A60" s="12">
        <v>56</v>
      </c>
      <c r="B60" s="24" t="s">
        <v>649</v>
      </c>
      <c r="C60" s="24" t="s">
        <v>650</v>
      </c>
      <c r="D60" s="24" t="s">
        <v>64</v>
      </c>
      <c r="E60" s="5">
        <f t="shared" si="0"/>
        <v>138</v>
      </c>
      <c r="F60" s="6">
        <v>38</v>
      </c>
      <c r="G60" s="6">
        <f>VLOOKUP(F60,Barème!A:D,3,FALSE)</f>
        <v>138</v>
      </c>
      <c r="H60" s="8"/>
      <c r="I60" s="8">
        <f>VLOOKUP(H60,Barème!A:D,4,FALSE)</f>
        <v>0</v>
      </c>
      <c r="J60" s="10"/>
      <c r="K60" s="10">
        <f>VLOOKUP(J60,Barème!A:D,3,FALSE)</f>
        <v>0</v>
      </c>
      <c r="L60" s="1"/>
      <c r="M60" s="11"/>
      <c r="N60" s="11">
        <f>VLOOKUP(M60,Barème!A:D,2,FALSE)</f>
        <v>0</v>
      </c>
    </row>
    <row r="61" spans="1:15" ht="15.75" customHeight="1">
      <c r="A61" s="12">
        <v>57</v>
      </c>
      <c r="B61" s="24" t="s">
        <v>653</v>
      </c>
      <c r="C61" s="24" t="s">
        <v>654</v>
      </c>
      <c r="D61" s="41" t="s">
        <v>19</v>
      </c>
      <c r="E61" s="5">
        <f t="shared" si="0"/>
        <v>128</v>
      </c>
      <c r="F61" s="6"/>
      <c r="G61" s="6">
        <f>VLOOKUP(F61,Barème!A:D,3,FALSE)</f>
        <v>0</v>
      </c>
      <c r="H61" s="8"/>
      <c r="I61" s="8">
        <f>VLOOKUP(H61,Barème!A:D,4,FALSE)</f>
        <v>0</v>
      </c>
      <c r="J61" s="10"/>
      <c r="K61" s="10">
        <f>VLOOKUP(J61,Barème!A:D,3,FALSE)</f>
        <v>0</v>
      </c>
      <c r="L61" s="1">
        <v>0</v>
      </c>
      <c r="M61" s="11">
        <v>7</v>
      </c>
      <c r="N61" s="11">
        <f>VLOOKUP(M61,Barème!A:D,2,FALSE)</f>
        <v>128</v>
      </c>
    </row>
    <row r="62" spans="1:15" ht="15.75" customHeight="1">
      <c r="A62" s="12">
        <v>58</v>
      </c>
      <c r="B62" s="31" t="s">
        <v>653</v>
      </c>
      <c r="C62" s="31" t="s">
        <v>656</v>
      </c>
      <c r="D62" s="42" t="s">
        <v>19</v>
      </c>
      <c r="E62" s="5">
        <f t="shared" si="0"/>
        <v>120</v>
      </c>
      <c r="F62" s="6"/>
      <c r="G62" s="6">
        <f>VLOOKUP(F62,Barème!A:D,3,FALSE)</f>
        <v>0</v>
      </c>
      <c r="H62" s="8"/>
      <c r="I62" s="8">
        <f>VLOOKUP(H62,Barème!A:D,4,FALSE)</f>
        <v>0</v>
      </c>
      <c r="J62" s="10"/>
      <c r="K62" s="10">
        <f>VLOOKUP(J62,Barème!A:D,3,FALSE)</f>
        <v>0</v>
      </c>
      <c r="L62" s="1">
        <v>0</v>
      </c>
      <c r="M62" s="11">
        <v>11</v>
      </c>
      <c r="N62" s="11">
        <f>VLOOKUP(M62,Barème!A:D,2,FALSE)</f>
        <v>120</v>
      </c>
    </row>
    <row r="63" spans="1:15" ht="15.75" customHeight="1">
      <c r="A63" s="12">
        <v>59</v>
      </c>
      <c r="B63" s="24" t="s">
        <v>661</v>
      </c>
      <c r="C63" s="24" t="s">
        <v>111</v>
      </c>
      <c r="D63" s="24" t="s">
        <v>265</v>
      </c>
      <c r="E63" s="5">
        <f t="shared" si="0"/>
        <v>118</v>
      </c>
      <c r="F63" s="6"/>
      <c r="G63" s="6">
        <f>VLOOKUP(F63,Barème!A:D,3,FALSE)</f>
        <v>0</v>
      </c>
      <c r="H63" s="8"/>
      <c r="I63" s="8">
        <f>VLOOKUP(H63,Barème!A:D,4,FALSE)</f>
        <v>0</v>
      </c>
      <c r="J63" s="10"/>
      <c r="K63" s="10">
        <f>VLOOKUP(J63,Barème!A:D,3,FALSE)</f>
        <v>0</v>
      </c>
      <c r="L63" s="1">
        <v>118</v>
      </c>
      <c r="M63" s="11"/>
      <c r="N63" s="11">
        <f>VLOOKUP(M63,Barème!A:D,2,FALSE)</f>
        <v>0</v>
      </c>
      <c r="O63" s="16"/>
    </row>
    <row r="64" spans="1:15" ht="15.75" customHeight="1">
      <c r="A64" s="12">
        <v>60</v>
      </c>
      <c r="B64" s="24" t="s">
        <v>665</v>
      </c>
      <c r="C64" s="24" t="s">
        <v>666</v>
      </c>
      <c r="D64" s="24" t="s">
        <v>99</v>
      </c>
      <c r="E64" s="5">
        <f t="shared" si="0"/>
        <v>116</v>
      </c>
      <c r="F64" s="6"/>
      <c r="G64" s="6">
        <f>VLOOKUP(F64,Barème!A:D,3,FALSE)</f>
        <v>0</v>
      </c>
      <c r="H64" s="8"/>
      <c r="I64" s="8">
        <f>VLOOKUP(H64,Barème!A:D,4,FALSE)</f>
        <v>0</v>
      </c>
      <c r="J64" s="10"/>
      <c r="K64" s="10">
        <f>VLOOKUP(J64,Barème!A:D,3,FALSE)</f>
        <v>0</v>
      </c>
      <c r="L64" s="1">
        <v>116</v>
      </c>
      <c r="M64" s="11"/>
      <c r="N64" s="11">
        <f>VLOOKUP(M64,Barème!A:D,2,FALSE)</f>
        <v>0</v>
      </c>
      <c r="O64" s="16"/>
    </row>
    <row r="65" spans="1:19" ht="15.75" customHeight="1">
      <c r="A65" s="12">
        <v>61</v>
      </c>
      <c r="B65" s="24" t="s">
        <v>667</v>
      </c>
      <c r="C65" s="24" t="s">
        <v>668</v>
      </c>
      <c r="D65" s="24" t="s">
        <v>36</v>
      </c>
      <c r="E65" s="5">
        <f t="shared" si="0"/>
        <v>115</v>
      </c>
      <c r="F65" s="6"/>
      <c r="G65" s="6">
        <f>VLOOKUP(F65,Barème!A:D,3,FALSE)</f>
        <v>0</v>
      </c>
      <c r="H65" s="8"/>
      <c r="I65" s="8">
        <f>VLOOKUP(H65,Barème!A:D,4,FALSE)</f>
        <v>0</v>
      </c>
      <c r="J65" s="10"/>
      <c r="K65" s="10">
        <f>VLOOKUP(J65,Barème!A:D,3,FALSE)</f>
        <v>0</v>
      </c>
      <c r="L65" s="1">
        <v>115</v>
      </c>
      <c r="M65" s="11"/>
      <c r="N65" s="11">
        <f>VLOOKUP(M65,Barème!A:D,2,FALSE)</f>
        <v>0</v>
      </c>
      <c r="O65" s="16"/>
    </row>
    <row r="66" spans="1:19" ht="15.75" customHeight="1">
      <c r="A66" s="12">
        <v>62</v>
      </c>
      <c r="B66" s="24" t="s">
        <v>670</v>
      </c>
      <c r="C66" s="24" t="s">
        <v>671</v>
      </c>
      <c r="D66" s="24" t="s">
        <v>114</v>
      </c>
      <c r="E66" s="5">
        <f t="shared" si="0"/>
        <v>113</v>
      </c>
      <c r="F66" s="6"/>
      <c r="G66" s="6">
        <f>VLOOKUP(F66,Barème!A:D,3,FALSE)</f>
        <v>0</v>
      </c>
      <c r="H66" s="8"/>
      <c r="I66" s="8">
        <f>VLOOKUP(H66,Barème!A:D,4,FALSE)</f>
        <v>0</v>
      </c>
      <c r="J66" s="10"/>
      <c r="K66" s="10">
        <f>VLOOKUP(J66,Barème!A:D,3,FALSE)</f>
        <v>0</v>
      </c>
      <c r="L66" s="1">
        <v>113</v>
      </c>
      <c r="M66" s="11"/>
      <c r="N66" s="11">
        <f>VLOOKUP(M66,Barème!A:D,2,FALSE)</f>
        <v>0</v>
      </c>
      <c r="O66" s="16"/>
    </row>
    <row r="67" spans="1:19" ht="15.75" customHeight="1">
      <c r="A67" s="12">
        <v>63</v>
      </c>
      <c r="B67" s="24" t="s">
        <v>673</v>
      </c>
      <c r="C67" s="24" t="s">
        <v>107</v>
      </c>
      <c r="D67" s="24" t="s">
        <v>45</v>
      </c>
      <c r="E67" s="5">
        <f t="shared" si="0"/>
        <v>113</v>
      </c>
      <c r="F67" s="6"/>
      <c r="G67" s="6">
        <f>VLOOKUP(F67,Barème!A:D,3,FALSE)</f>
        <v>0</v>
      </c>
      <c r="H67" s="8"/>
      <c r="I67" s="8">
        <f>VLOOKUP(H67,Barème!A:D,4,FALSE)</f>
        <v>0</v>
      </c>
      <c r="J67" s="10"/>
      <c r="K67" s="10">
        <f>VLOOKUP(J67,Barème!A:D,3,FALSE)</f>
        <v>0</v>
      </c>
      <c r="L67" s="1">
        <v>113</v>
      </c>
      <c r="M67" s="11"/>
      <c r="N67" s="11">
        <f>VLOOKUP(M67,Barème!A:D,2,FALSE)</f>
        <v>0</v>
      </c>
      <c r="O67" s="16"/>
    </row>
    <row r="68" spans="1:19" ht="15.75" customHeight="1">
      <c r="A68" s="12">
        <v>64</v>
      </c>
      <c r="B68" s="24" t="s">
        <v>675</v>
      </c>
      <c r="C68" s="24" t="s">
        <v>676</v>
      </c>
      <c r="D68" s="24" t="s">
        <v>239</v>
      </c>
      <c r="E68" s="5">
        <f t="shared" si="0"/>
        <v>112</v>
      </c>
      <c r="F68" s="6"/>
      <c r="G68" s="6">
        <f>VLOOKUP(F68,Barème!A:D,3,FALSE)</f>
        <v>0</v>
      </c>
      <c r="H68" s="8"/>
      <c r="I68" s="8">
        <f>VLOOKUP(H68,Barème!A:D,4,FALSE)</f>
        <v>0</v>
      </c>
      <c r="J68" s="10"/>
      <c r="K68" s="10">
        <f>VLOOKUP(J68,Barème!A:D,3,FALSE)</f>
        <v>0</v>
      </c>
      <c r="L68" s="1">
        <v>112</v>
      </c>
      <c r="M68" s="11"/>
      <c r="N68" s="11">
        <f>VLOOKUP(M68,Barème!A:D,2,FALSE)</f>
        <v>0</v>
      </c>
      <c r="O68" s="16"/>
    </row>
    <row r="69" spans="1:19" ht="15.75" customHeight="1">
      <c r="A69" s="12">
        <v>65</v>
      </c>
      <c r="B69" s="24" t="s">
        <v>679</v>
      </c>
      <c r="C69" s="24" t="s">
        <v>680</v>
      </c>
      <c r="D69" s="24" t="s">
        <v>296</v>
      </c>
      <c r="E69" s="5">
        <f t="shared" si="0"/>
        <v>111</v>
      </c>
      <c r="F69" s="6"/>
      <c r="G69" s="6">
        <f>VLOOKUP(F69,Barème!A:D,3,FALSE)</f>
        <v>0</v>
      </c>
      <c r="H69" s="8"/>
      <c r="I69" s="8">
        <f>VLOOKUP(H69,Barème!A:D,4,FALSE)</f>
        <v>0</v>
      </c>
      <c r="J69" s="10"/>
      <c r="K69" s="10">
        <f>VLOOKUP(J69,Barème!A:D,3,FALSE)</f>
        <v>0</v>
      </c>
      <c r="L69" s="1">
        <v>111</v>
      </c>
      <c r="M69" s="11"/>
      <c r="N69" s="11">
        <f>VLOOKUP(M69,Barème!A:D,2,FALSE)</f>
        <v>0</v>
      </c>
      <c r="O69" s="16"/>
    </row>
    <row r="70" spans="1:19" ht="15.75" customHeight="1">
      <c r="A70" s="12">
        <v>66</v>
      </c>
      <c r="B70" s="24" t="s">
        <v>683</v>
      </c>
      <c r="C70" s="24" t="s">
        <v>684</v>
      </c>
      <c r="D70" s="24" t="s">
        <v>114</v>
      </c>
      <c r="E70" s="5">
        <f t="shared" si="0"/>
        <v>108</v>
      </c>
      <c r="F70" s="6"/>
      <c r="G70" s="6">
        <f>VLOOKUP(F70,Barème!A:D,3,FALSE)</f>
        <v>0</v>
      </c>
      <c r="H70" s="8"/>
      <c r="I70" s="8">
        <f>VLOOKUP(H70,Barème!A:D,4,FALSE)</f>
        <v>0</v>
      </c>
      <c r="J70" s="10"/>
      <c r="K70" s="10">
        <f>VLOOKUP(J70,Barème!A:D,3,FALSE)</f>
        <v>0</v>
      </c>
      <c r="L70" s="1">
        <v>108</v>
      </c>
      <c r="M70" s="11"/>
      <c r="N70" s="11">
        <f>VLOOKUP(M70,Barème!A:D,2,FALSE)</f>
        <v>0</v>
      </c>
      <c r="O70" s="16"/>
    </row>
    <row r="71" spans="1:19" ht="15.75" customHeight="1">
      <c r="A71" s="12">
        <v>67</v>
      </c>
      <c r="B71" s="24" t="s">
        <v>687</v>
      </c>
      <c r="C71" s="24" t="s">
        <v>618</v>
      </c>
      <c r="D71" s="24" t="s">
        <v>393</v>
      </c>
      <c r="E71" s="5">
        <f t="shared" si="0"/>
        <v>106</v>
      </c>
      <c r="F71" s="6"/>
      <c r="G71" s="6">
        <f>VLOOKUP(F71,Barème!A:D,3,FALSE)</f>
        <v>0</v>
      </c>
      <c r="H71" s="8"/>
      <c r="I71" s="8">
        <f>VLOOKUP(H71,Barème!A:D,4,FALSE)</f>
        <v>0</v>
      </c>
      <c r="J71" s="10"/>
      <c r="K71" s="10">
        <f>VLOOKUP(J71,Barème!A:D,3,FALSE)</f>
        <v>0</v>
      </c>
      <c r="L71" s="1">
        <v>106</v>
      </c>
      <c r="M71" s="11"/>
      <c r="N71" s="11">
        <f>VLOOKUP(M71,Barème!A:D,2,FALSE)</f>
        <v>0</v>
      </c>
      <c r="O71" s="16"/>
    </row>
    <row r="72" spans="1:19" ht="15.75" customHeight="1">
      <c r="A72" s="12">
        <v>68</v>
      </c>
      <c r="B72" s="24" t="s">
        <v>690</v>
      </c>
      <c r="C72" s="24" t="s">
        <v>691</v>
      </c>
      <c r="D72" s="41" t="s">
        <v>119</v>
      </c>
      <c r="E72" s="5">
        <f t="shared" si="0"/>
        <v>103</v>
      </c>
      <c r="F72" s="6"/>
      <c r="G72" s="6">
        <f>VLOOKUP(F72,Barème!A:D,3,FALSE)</f>
        <v>0</v>
      </c>
      <c r="H72" s="8"/>
      <c r="I72" s="8">
        <f>VLOOKUP(H72,Barème!A:D,4,FALSE)</f>
        <v>0</v>
      </c>
      <c r="J72" s="10"/>
      <c r="K72" s="10">
        <f>VLOOKUP(J72,Barème!A:D,3,FALSE)</f>
        <v>0</v>
      </c>
      <c r="L72" s="1"/>
      <c r="M72" s="11">
        <v>27</v>
      </c>
      <c r="N72" s="11">
        <f>VLOOKUP(M72,Barème!A:D,2,FALSE)</f>
        <v>103</v>
      </c>
      <c r="O72" s="16"/>
    </row>
    <row r="73" spans="1:19" ht="15.75" customHeight="1">
      <c r="A73" s="12">
        <v>69</v>
      </c>
      <c r="B73" s="24" t="s">
        <v>553</v>
      </c>
      <c r="C73" s="24" t="s">
        <v>323</v>
      </c>
      <c r="D73" s="24" t="s">
        <v>19</v>
      </c>
      <c r="E73" s="5">
        <f t="shared" si="0"/>
        <v>102</v>
      </c>
      <c r="F73" s="6"/>
      <c r="G73" s="6">
        <f>VLOOKUP(F73,Barème!A:D,3,FALSE)</f>
        <v>0</v>
      </c>
      <c r="H73" s="8"/>
      <c r="I73" s="8">
        <f>VLOOKUP(H73,Barème!A:D,4,FALSE)</f>
        <v>0</v>
      </c>
      <c r="J73" s="10"/>
      <c r="K73" s="10">
        <f>VLOOKUP(J73,Barème!A:D,3,FALSE)</f>
        <v>0</v>
      </c>
      <c r="L73" s="1">
        <v>102</v>
      </c>
      <c r="M73" s="11"/>
      <c r="N73" s="11">
        <f>VLOOKUP(M73,Barème!A:D,2,FALSE)</f>
        <v>0</v>
      </c>
      <c r="O73" s="16"/>
    </row>
    <row r="74" spans="1:19" ht="15.75" customHeight="1">
      <c r="A74" s="12">
        <v>70</v>
      </c>
      <c r="B74" s="24" t="s">
        <v>696</v>
      </c>
      <c r="C74" s="24" t="s">
        <v>697</v>
      </c>
      <c r="D74" s="24" t="s">
        <v>45</v>
      </c>
      <c r="E74" s="5">
        <f t="shared" si="0"/>
        <v>100</v>
      </c>
      <c r="F74" s="6"/>
      <c r="G74" s="6">
        <f>VLOOKUP(F74,Barème!A:D,3,FALSE)</f>
        <v>0</v>
      </c>
      <c r="H74" s="8"/>
      <c r="I74" s="8">
        <f>VLOOKUP(H74,Barème!A:D,4,FALSE)</f>
        <v>0</v>
      </c>
      <c r="J74" s="10"/>
      <c r="K74" s="10">
        <f>VLOOKUP(J74,Barème!A:D,3,FALSE)</f>
        <v>0</v>
      </c>
      <c r="L74" s="1">
        <v>100</v>
      </c>
      <c r="M74" s="11"/>
      <c r="N74" s="11">
        <f>VLOOKUP(M74,Barème!A:D,2,FALSE)</f>
        <v>0</v>
      </c>
      <c r="O74" s="16"/>
    </row>
    <row r="75" spans="1:19" ht="15.75" customHeight="1">
      <c r="A75" s="12">
        <v>71</v>
      </c>
      <c r="B75" s="24" t="s">
        <v>673</v>
      </c>
      <c r="C75" s="24" t="s">
        <v>111</v>
      </c>
      <c r="D75" s="24" t="s">
        <v>45</v>
      </c>
      <c r="E75" s="5">
        <f t="shared" si="0"/>
        <v>100</v>
      </c>
      <c r="F75" s="6"/>
      <c r="G75" s="6">
        <f>VLOOKUP(F75,Barème!A:D,3,FALSE)</f>
        <v>0</v>
      </c>
      <c r="H75" s="8"/>
      <c r="I75" s="8">
        <f>VLOOKUP(H75,Barème!A:D,4,FALSE)</f>
        <v>0</v>
      </c>
      <c r="J75" s="10"/>
      <c r="K75" s="10">
        <f>VLOOKUP(J75,Barème!A:D,3,FALSE)</f>
        <v>0</v>
      </c>
      <c r="L75" s="1">
        <v>100</v>
      </c>
      <c r="M75" s="11"/>
      <c r="N75" s="11">
        <f>VLOOKUP(M75,Barème!A:D,2,FALSE)</f>
        <v>0</v>
      </c>
      <c r="O75" s="16"/>
    </row>
    <row r="76" spans="1:19" ht="15.75" customHeight="1">
      <c r="A76" s="12">
        <v>72</v>
      </c>
      <c r="B76" s="24" t="s">
        <v>704</v>
      </c>
      <c r="C76" s="24" t="s">
        <v>612</v>
      </c>
      <c r="D76" s="24" t="s">
        <v>64</v>
      </c>
      <c r="E76" s="5">
        <f t="shared" si="0"/>
        <v>99</v>
      </c>
      <c r="F76" s="6"/>
      <c r="G76" s="6">
        <f>VLOOKUP(F76,Barème!A:D,3,FALSE)</f>
        <v>0</v>
      </c>
      <c r="H76" s="8"/>
      <c r="I76" s="8">
        <f>VLOOKUP(H76,Barème!A:D,4,FALSE)</f>
        <v>0</v>
      </c>
      <c r="J76" s="10"/>
      <c r="K76" s="10">
        <f>VLOOKUP(J76,Barème!A:D,3,FALSE)</f>
        <v>0</v>
      </c>
      <c r="L76" s="1">
        <v>99</v>
      </c>
      <c r="M76" s="11"/>
      <c r="N76" s="11">
        <f>VLOOKUP(M76,Barème!A:D,2,FALSE)</f>
        <v>0</v>
      </c>
      <c r="O76" s="16"/>
      <c r="P76" s="2"/>
      <c r="Q76" s="2"/>
      <c r="R76" s="2"/>
      <c r="S76" s="16"/>
    </row>
    <row r="77" spans="1:19" ht="15.75" customHeight="1">
      <c r="A77" s="12">
        <v>73</v>
      </c>
      <c r="B77" s="24" t="s">
        <v>705</v>
      </c>
      <c r="C77" s="24" t="s">
        <v>545</v>
      </c>
      <c r="D77" s="24" t="s">
        <v>114</v>
      </c>
      <c r="E77" s="5">
        <f t="shared" si="0"/>
        <v>99</v>
      </c>
      <c r="F77" s="6"/>
      <c r="G77" s="6">
        <f>VLOOKUP(F77,Barème!A:D,3,FALSE)</f>
        <v>0</v>
      </c>
      <c r="H77" s="8"/>
      <c r="I77" s="8">
        <f>VLOOKUP(H77,Barème!A:D,4,FALSE)</f>
        <v>0</v>
      </c>
      <c r="J77" s="10"/>
      <c r="K77" s="10">
        <f>VLOOKUP(J77,Barème!A:D,3,FALSE)</f>
        <v>0</v>
      </c>
      <c r="L77" s="1">
        <v>99</v>
      </c>
      <c r="M77" s="11"/>
      <c r="N77" s="11">
        <f>VLOOKUP(M77,Barème!A:D,2,FALSE)</f>
        <v>0</v>
      </c>
      <c r="O77" s="16"/>
      <c r="P77" s="2"/>
      <c r="Q77" s="2"/>
      <c r="R77" s="2"/>
      <c r="S77" s="16"/>
    </row>
    <row r="78" spans="1:19" ht="15.75" customHeight="1">
      <c r="A78" s="12">
        <v>74</v>
      </c>
      <c r="B78" s="24" t="s">
        <v>706</v>
      </c>
      <c r="C78" s="24" t="s">
        <v>707</v>
      </c>
      <c r="D78" s="24" t="s">
        <v>36</v>
      </c>
      <c r="E78" s="5">
        <f t="shared" si="0"/>
        <v>94</v>
      </c>
      <c r="F78" s="6"/>
      <c r="G78" s="6">
        <f>VLOOKUP(F78,Barème!A:D,3,FALSE)</f>
        <v>0</v>
      </c>
      <c r="H78" s="8"/>
      <c r="I78" s="8">
        <f>VLOOKUP(H78,Barème!A:D,4,FALSE)</f>
        <v>0</v>
      </c>
      <c r="J78" s="10"/>
      <c r="K78" s="10">
        <f>VLOOKUP(J78,Barème!A:D,3,FALSE)</f>
        <v>0</v>
      </c>
      <c r="L78" s="1">
        <v>94</v>
      </c>
      <c r="M78" s="11"/>
      <c r="N78" s="11">
        <f>VLOOKUP(M78,Barème!A:D,2,FALSE)</f>
        <v>0</v>
      </c>
      <c r="O78" s="16"/>
      <c r="P78" s="2"/>
      <c r="Q78" s="2"/>
      <c r="R78" s="2"/>
      <c r="S78" s="16"/>
    </row>
    <row r="79" spans="1:19" ht="15.75" customHeight="1">
      <c r="A79" s="12">
        <v>75</v>
      </c>
      <c r="B79" s="41" t="s">
        <v>710</v>
      </c>
      <c r="C79" s="41" t="s">
        <v>711</v>
      </c>
      <c r="D79" s="41" t="s">
        <v>136</v>
      </c>
      <c r="E79" s="5">
        <f t="shared" si="0"/>
        <v>94</v>
      </c>
      <c r="F79" s="6"/>
      <c r="G79" s="6">
        <f>VLOOKUP(F79,Barème!A:D,3,FALSE)</f>
        <v>0</v>
      </c>
      <c r="H79" s="8" t="s">
        <v>120</v>
      </c>
      <c r="I79" s="8">
        <f>VLOOKUP(H79,Barème!A:D,4,FALSE)</f>
        <v>2</v>
      </c>
      <c r="J79" s="10"/>
      <c r="K79" s="10">
        <f>VLOOKUP(J79,Barème!A:D,3,FALSE)</f>
        <v>0</v>
      </c>
      <c r="L79" s="1">
        <v>92</v>
      </c>
      <c r="M79" s="11"/>
      <c r="N79" s="11">
        <f>VLOOKUP(M79,Barème!A:D,2,FALSE)</f>
        <v>0</v>
      </c>
      <c r="O79" s="16"/>
      <c r="P79" s="2"/>
      <c r="Q79" s="2"/>
      <c r="R79" s="2"/>
      <c r="S79" s="16"/>
    </row>
    <row r="80" spans="1:19" ht="15.75" customHeight="1">
      <c r="A80" s="12">
        <v>76</v>
      </c>
      <c r="B80" s="24" t="s">
        <v>714</v>
      </c>
      <c r="C80" s="24" t="s">
        <v>715</v>
      </c>
      <c r="D80" s="24" t="s">
        <v>344</v>
      </c>
      <c r="E80" s="5">
        <f t="shared" si="0"/>
        <v>93</v>
      </c>
      <c r="F80" s="6"/>
      <c r="G80" s="6">
        <f>VLOOKUP(F80,Barème!A:D,3,FALSE)</f>
        <v>0</v>
      </c>
      <c r="H80" s="8"/>
      <c r="I80" s="8">
        <f>VLOOKUP(H80,Barème!A:D,4,FALSE)</f>
        <v>0</v>
      </c>
      <c r="J80" s="10"/>
      <c r="K80" s="10">
        <f>VLOOKUP(J80,Barème!A:D,3,FALSE)</f>
        <v>0</v>
      </c>
      <c r="L80" s="1">
        <v>93</v>
      </c>
      <c r="M80" s="11"/>
      <c r="N80" s="11">
        <f>VLOOKUP(M80,Barème!A:D,2,FALSE)</f>
        <v>0</v>
      </c>
      <c r="O80" s="16"/>
      <c r="P80" s="2"/>
      <c r="Q80" s="2"/>
      <c r="R80" s="2"/>
      <c r="S80" s="16"/>
    </row>
    <row r="81" spans="1:19" ht="15.75" customHeight="1">
      <c r="A81" s="12">
        <v>77</v>
      </c>
      <c r="B81" s="24" t="s">
        <v>718</v>
      </c>
      <c r="C81" s="24" t="s">
        <v>464</v>
      </c>
      <c r="D81" s="24" t="s">
        <v>141</v>
      </c>
      <c r="E81" s="5">
        <f t="shared" si="0"/>
        <v>89</v>
      </c>
      <c r="F81" s="6"/>
      <c r="G81" s="6">
        <f>VLOOKUP(F81,Barème!A:D,3,FALSE)</f>
        <v>0</v>
      </c>
      <c r="H81" s="8"/>
      <c r="I81" s="8">
        <f>VLOOKUP(H81,Barème!A:D,4,FALSE)</f>
        <v>0</v>
      </c>
      <c r="J81" s="10"/>
      <c r="K81" s="10">
        <f>VLOOKUP(J81,Barème!A:D,3,FALSE)</f>
        <v>0</v>
      </c>
      <c r="L81" s="1">
        <v>89</v>
      </c>
      <c r="M81" s="11"/>
      <c r="N81" s="11">
        <f>VLOOKUP(M81,Barème!A:D,2,FALSE)</f>
        <v>0</v>
      </c>
      <c r="O81" s="16"/>
      <c r="P81" s="2"/>
      <c r="Q81" s="2"/>
      <c r="R81" s="2"/>
      <c r="S81" s="16"/>
    </row>
    <row r="82" spans="1:19" ht="15.75" customHeight="1">
      <c r="A82" s="12">
        <v>78</v>
      </c>
      <c r="B82" s="24" t="s">
        <v>722</v>
      </c>
      <c r="C82" s="24" t="s">
        <v>654</v>
      </c>
      <c r="D82" s="24" t="s">
        <v>28</v>
      </c>
      <c r="E82" s="5">
        <f t="shared" si="0"/>
        <v>88</v>
      </c>
      <c r="F82" s="6"/>
      <c r="G82" s="6">
        <f>VLOOKUP(F82,Barème!A:D,3,FALSE)</f>
        <v>0</v>
      </c>
      <c r="H82" s="8"/>
      <c r="I82" s="8">
        <f>VLOOKUP(H82,Barème!A:D,4,FALSE)</f>
        <v>0</v>
      </c>
      <c r="J82" s="10"/>
      <c r="K82" s="10">
        <f>VLOOKUP(J82,Barème!A:D,3,FALSE)</f>
        <v>0</v>
      </c>
      <c r="L82" s="1">
        <v>88</v>
      </c>
      <c r="M82" s="11"/>
      <c r="N82" s="11">
        <f>VLOOKUP(M82,Barème!A:D,2,FALSE)</f>
        <v>0</v>
      </c>
      <c r="O82" s="16"/>
      <c r="P82" s="2"/>
      <c r="Q82" s="2"/>
      <c r="R82" s="2"/>
      <c r="S82" s="16"/>
    </row>
    <row r="83" spans="1:19" ht="15.75" customHeight="1">
      <c r="A83" s="12">
        <v>79</v>
      </c>
      <c r="B83" s="24" t="s">
        <v>724</v>
      </c>
      <c r="C83" s="24" t="s">
        <v>725</v>
      </c>
      <c r="D83" s="24" t="s">
        <v>141</v>
      </c>
      <c r="E83" s="5">
        <f t="shared" si="0"/>
        <v>85</v>
      </c>
      <c r="F83" s="6"/>
      <c r="G83" s="6">
        <f>VLOOKUP(F83,Barème!A:D,3,FALSE)</f>
        <v>0</v>
      </c>
      <c r="H83" s="8"/>
      <c r="I83" s="8">
        <f>VLOOKUP(H83,Barème!A:D,4,FALSE)</f>
        <v>0</v>
      </c>
      <c r="J83" s="10"/>
      <c r="K83" s="10">
        <f>VLOOKUP(J83,Barème!A:D,3,FALSE)</f>
        <v>0</v>
      </c>
      <c r="L83" s="1">
        <v>85</v>
      </c>
      <c r="M83" s="11"/>
      <c r="N83" s="11">
        <f>VLOOKUP(M83,Barème!A:D,2,FALSE)</f>
        <v>0</v>
      </c>
      <c r="O83" s="16"/>
      <c r="P83" s="2"/>
      <c r="Q83" s="2"/>
      <c r="R83" s="2"/>
      <c r="S83" s="16"/>
    </row>
    <row r="84" spans="1:19" ht="15.75" customHeight="1">
      <c r="A84" s="12">
        <v>80</v>
      </c>
      <c r="B84" s="24" t="s">
        <v>728</v>
      </c>
      <c r="C84" s="24" t="s">
        <v>729</v>
      </c>
      <c r="D84" s="24" t="s">
        <v>90</v>
      </c>
      <c r="E84" s="5">
        <f t="shared" si="0"/>
        <v>80</v>
      </c>
      <c r="F84" s="6"/>
      <c r="G84" s="6">
        <f>VLOOKUP(F84,Barème!A:D,3,FALSE)</f>
        <v>0</v>
      </c>
      <c r="H84" s="8"/>
      <c r="I84" s="8">
        <f>VLOOKUP(H84,Barème!A:D,4,FALSE)</f>
        <v>0</v>
      </c>
      <c r="J84" s="10"/>
      <c r="K84" s="10">
        <f>VLOOKUP(J84,Barème!A:D,3,FALSE)</f>
        <v>0</v>
      </c>
      <c r="L84" s="1">
        <v>80</v>
      </c>
      <c r="M84" s="11"/>
      <c r="N84" s="11">
        <f>VLOOKUP(M84,Barème!A:D,2,FALSE)</f>
        <v>0</v>
      </c>
      <c r="O84" s="16"/>
      <c r="P84" s="2"/>
      <c r="Q84" s="2"/>
      <c r="R84" s="2"/>
      <c r="S84" s="16"/>
    </row>
    <row r="85" spans="1:19" ht="15.75" customHeight="1">
      <c r="A85" s="12">
        <v>81</v>
      </c>
      <c r="B85" s="24" t="s">
        <v>734</v>
      </c>
      <c r="C85" s="24" t="s">
        <v>502</v>
      </c>
      <c r="D85" s="24" t="s">
        <v>64</v>
      </c>
      <c r="E85" s="5">
        <f t="shared" si="0"/>
        <v>78</v>
      </c>
      <c r="F85" s="6"/>
      <c r="G85" s="6">
        <f>VLOOKUP(F85,Barème!A:D,3,FALSE)</f>
        <v>0</v>
      </c>
      <c r="H85" s="8"/>
      <c r="I85" s="8">
        <f>VLOOKUP(H85,Barème!A:D,4,FALSE)</f>
        <v>0</v>
      </c>
      <c r="J85" s="10"/>
      <c r="K85" s="10">
        <f>VLOOKUP(J85,Barème!A:D,3,FALSE)</f>
        <v>0</v>
      </c>
      <c r="L85" s="1">
        <v>78</v>
      </c>
      <c r="M85" s="11"/>
      <c r="N85" s="11">
        <f>VLOOKUP(M85,Barème!A:D,2,FALSE)</f>
        <v>0</v>
      </c>
      <c r="O85" s="16"/>
      <c r="P85" s="2"/>
      <c r="Q85" s="2"/>
      <c r="R85" s="2"/>
      <c r="S85" s="16"/>
    </row>
    <row r="86" spans="1:19" ht="15.75" customHeight="1">
      <c r="A86" s="12">
        <v>82</v>
      </c>
      <c r="B86" s="24" t="s">
        <v>736</v>
      </c>
      <c r="C86" s="24" t="s">
        <v>737</v>
      </c>
      <c r="D86" s="24" t="s">
        <v>64</v>
      </c>
      <c r="E86" s="5">
        <f t="shared" si="0"/>
        <v>77</v>
      </c>
      <c r="F86" s="6"/>
      <c r="G86" s="6">
        <f>VLOOKUP(F86,Barème!A:D,3,FALSE)</f>
        <v>0</v>
      </c>
      <c r="H86" s="8"/>
      <c r="I86" s="8">
        <f>VLOOKUP(H86,Barème!A:D,4,FALSE)</f>
        <v>0</v>
      </c>
      <c r="J86" s="10"/>
      <c r="K86" s="10">
        <f>VLOOKUP(J86,Barème!A:D,3,FALSE)</f>
        <v>0</v>
      </c>
      <c r="L86" s="1">
        <v>77</v>
      </c>
      <c r="M86" s="11"/>
      <c r="N86" s="11">
        <f>VLOOKUP(M86,Barème!A:D,2,FALSE)</f>
        <v>0</v>
      </c>
      <c r="O86" s="16"/>
      <c r="P86" s="2"/>
      <c r="Q86" s="2"/>
      <c r="R86" s="2"/>
      <c r="S86" s="16"/>
    </row>
    <row r="87" spans="1:19" ht="15.75" customHeight="1">
      <c r="A87" s="12">
        <v>83</v>
      </c>
      <c r="B87" s="24" t="s">
        <v>739</v>
      </c>
      <c r="C87" s="24" t="s">
        <v>111</v>
      </c>
      <c r="D87" s="24" t="s">
        <v>239</v>
      </c>
      <c r="E87" s="5">
        <f t="shared" si="0"/>
        <v>76</v>
      </c>
      <c r="F87" s="6"/>
      <c r="G87" s="6">
        <f>VLOOKUP(F87,Barème!A:D,3,FALSE)</f>
        <v>0</v>
      </c>
      <c r="H87" s="8"/>
      <c r="I87" s="8">
        <f>VLOOKUP(H87,Barème!A:D,4,FALSE)</f>
        <v>0</v>
      </c>
      <c r="J87" s="10"/>
      <c r="K87" s="10">
        <f>VLOOKUP(J87,Barème!A:D,3,FALSE)</f>
        <v>0</v>
      </c>
      <c r="L87" s="1">
        <v>76</v>
      </c>
      <c r="M87" s="11"/>
      <c r="N87" s="11">
        <f>VLOOKUP(M87,Barème!A:D,2,FALSE)</f>
        <v>0</v>
      </c>
      <c r="O87" s="16"/>
      <c r="P87" s="2"/>
      <c r="Q87" s="2"/>
      <c r="R87" s="2"/>
      <c r="S87" s="16"/>
    </row>
    <row r="88" spans="1:19" ht="15.75" customHeight="1">
      <c r="A88" s="12">
        <v>84</v>
      </c>
      <c r="B88" s="24" t="s">
        <v>743</v>
      </c>
      <c r="C88" s="24" t="s">
        <v>744</v>
      </c>
      <c r="D88" s="24" t="s">
        <v>144</v>
      </c>
      <c r="E88" s="5">
        <f t="shared" si="0"/>
        <v>74</v>
      </c>
      <c r="F88" s="6"/>
      <c r="G88" s="6">
        <f>VLOOKUP(F88,Barème!A:D,3,FALSE)</f>
        <v>0</v>
      </c>
      <c r="H88" s="8"/>
      <c r="I88" s="8">
        <f>VLOOKUP(H88,Barème!A:D,4,FALSE)</f>
        <v>0</v>
      </c>
      <c r="J88" s="10"/>
      <c r="K88" s="10">
        <f>VLOOKUP(J88,Barème!A:D,3,FALSE)</f>
        <v>0</v>
      </c>
      <c r="L88" s="1">
        <v>74</v>
      </c>
      <c r="M88" s="11"/>
      <c r="N88" s="11">
        <f>VLOOKUP(M88,Barème!A:D,2,FALSE)</f>
        <v>0</v>
      </c>
      <c r="O88" s="16"/>
    </row>
    <row r="89" spans="1:19" ht="15.75" customHeight="1">
      <c r="A89" s="12">
        <v>85</v>
      </c>
      <c r="B89" s="24" t="s">
        <v>747</v>
      </c>
      <c r="C89" s="24" t="s">
        <v>479</v>
      </c>
      <c r="D89" s="24" t="s">
        <v>144</v>
      </c>
      <c r="E89" s="5">
        <f t="shared" si="0"/>
        <v>72</v>
      </c>
      <c r="F89" s="6"/>
      <c r="G89" s="6">
        <f>VLOOKUP(F89,Barème!A:D,3,FALSE)</f>
        <v>0</v>
      </c>
      <c r="H89" s="8"/>
      <c r="I89" s="8">
        <f>VLOOKUP(H89,Barème!A:D,4,FALSE)</f>
        <v>0</v>
      </c>
      <c r="J89" s="10"/>
      <c r="K89" s="10">
        <f>VLOOKUP(J89,Barème!A:D,3,FALSE)</f>
        <v>0</v>
      </c>
      <c r="L89" s="1">
        <v>72</v>
      </c>
      <c r="M89" s="11"/>
      <c r="N89" s="11">
        <f>VLOOKUP(M89,Barème!A:D,2,FALSE)</f>
        <v>0</v>
      </c>
      <c r="O89" s="16"/>
    </row>
    <row r="90" spans="1:19" ht="15.75" customHeight="1">
      <c r="A90" s="12">
        <v>86</v>
      </c>
      <c r="B90" s="24" t="s">
        <v>750</v>
      </c>
      <c r="C90" s="24" t="s">
        <v>751</v>
      </c>
      <c r="D90" s="24" t="s">
        <v>90</v>
      </c>
      <c r="E90" s="5">
        <f t="shared" si="0"/>
        <v>72</v>
      </c>
      <c r="F90" s="6"/>
      <c r="G90" s="6">
        <f>VLOOKUP(F90,Barème!A:D,3,FALSE)</f>
        <v>0</v>
      </c>
      <c r="H90" s="8"/>
      <c r="I90" s="8">
        <f>VLOOKUP(H90,Barème!A:D,4,FALSE)</f>
        <v>0</v>
      </c>
      <c r="J90" s="10"/>
      <c r="K90" s="10">
        <f>VLOOKUP(J90,Barème!A:D,3,FALSE)</f>
        <v>0</v>
      </c>
      <c r="L90" s="1">
        <v>72</v>
      </c>
      <c r="M90" s="11"/>
      <c r="N90" s="11">
        <f>VLOOKUP(M90,Barème!A:D,2,FALSE)</f>
        <v>0</v>
      </c>
      <c r="O90" s="16"/>
    </row>
    <row r="91" spans="1:19" ht="15.75" customHeight="1">
      <c r="A91" s="12">
        <v>87</v>
      </c>
      <c r="B91" s="24" t="s">
        <v>755</v>
      </c>
      <c r="C91" s="24" t="s">
        <v>756</v>
      </c>
      <c r="D91" s="24" t="s">
        <v>239</v>
      </c>
      <c r="E91" s="5">
        <f t="shared" si="0"/>
        <v>72</v>
      </c>
      <c r="F91" s="6"/>
      <c r="G91" s="6">
        <f>VLOOKUP(F91,Barème!A:D,3,FALSE)</f>
        <v>0</v>
      </c>
      <c r="H91" s="8"/>
      <c r="I91" s="8">
        <f>VLOOKUP(H91,Barème!A:D,4,FALSE)</f>
        <v>0</v>
      </c>
      <c r="J91" s="10"/>
      <c r="K91" s="10">
        <f>VLOOKUP(J91,Barème!A:D,3,FALSE)</f>
        <v>0</v>
      </c>
      <c r="L91" s="1">
        <v>72</v>
      </c>
      <c r="M91" s="11"/>
      <c r="N91" s="11">
        <f>VLOOKUP(M91,Barème!A:D,2,FALSE)</f>
        <v>0</v>
      </c>
      <c r="O91" s="16"/>
    </row>
    <row r="92" spans="1:19" ht="15.75" customHeight="1">
      <c r="A92" s="12">
        <v>88</v>
      </c>
      <c r="B92" s="24" t="s">
        <v>757</v>
      </c>
      <c r="C92" s="24" t="s">
        <v>758</v>
      </c>
      <c r="D92" s="24" t="s">
        <v>129</v>
      </c>
      <c r="E92" s="5">
        <f t="shared" si="0"/>
        <v>69</v>
      </c>
      <c r="F92" s="6"/>
      <c r="G92" s="6">
        <f>VLOOKUP(F92,Barème!A:D,3,FALSE)</f>
        <v>0</v>
      </c>
      <c r="H92" s="8"/>
      <c r="I92" s="8">
        <f>VLOOKUP(H92,Barème!A:D,4,FALSE)</f>
        <v>0</v>
      </c>
      <c r="J92" s="10"/>
      <c r="K92" s="10">
        <f>VLOOKUP(J92,Barème!A:D,3,FALSE)</f>
        <v>0</v>
      </c>
      <c r="L92" s="1">
        <v>69</v>
      </c>
      <c r="M92" s="11"/>
      <c r="N92" s="11">
        <f>VLOOKUP(M92,Barème!A:D,2,FALSE)</f>
        <v>0</v>
      </c>
      <c r="O92" s="16"/>
    </row>
    <row r="93" spans="1:19" ht="15.75" customHeight="1">
      <c r="A93" s="12">
        <v>89</v>
      </c>
      <c r="B93" s="24" t="s">
        <v>763</v>
      </c>
      <c r="C93" s="24" t="s">
        <v>764</v>
      </c>
      <c r="D93" s="24" t="s">
        <v>296</v>
      </c>
      <c r="E93" s="5">
        <f t="shared" si="0"/>
        <v>67</v>
      </c>
      <c r="F93" s="6"/>
      <c r="G93" s="6">
        <f>VLOOKUP(F93,Barème!A:D,3,FALSE)</f>
        <v>0</v>
      </c>
      <c r="H93" s="8"/>
      <c r="I93" s="8">
        <f>VLOOKUP(H93,Barème!A:D,4,FALSE)</f>
        <v>0</v>
      </c>
      <c r="J93" s="10"/>
      <c r="K93" s="10">
        <f>VLOOKUP(J93,Barème!A:D,3,FALSE)</f>
        <v>0</v>
      </c>
      <c r="L93" s="1">
        <v>67</v>
      </c>
      <c r="M93" s="11"/>
      <c r="N93" s="11">
        <f>VLOOKUP(M93,Barème!A:D,2,FALSE)</f>
        <v>0</v>
      </c>
      <c r="O93" s="16"/>
    </row>
    <row r="94" spans="1:19" ht="15.75" customHeight="1">
      <c r="A94" s="12">
        <v>90</v>
      </c>
      <c r="B94" s="24" t="s">
        <v>768</v>
      </c>
      <c r="C94" s="24" t="s">
        <v>771</v>
      </c>
      <c r="D94" s="24" t="s">
        <v>36</v>
      </c>
      <c r="E94" s="5">
        <f t="shared" si="0"/>
        <v>66</v>
      </c>
      <c r="F94" s="6"/>
      <c r="G94" s="6">
        <f>VLOOKUP(F94,Barème!A:D,3,FALSE)</f>
        <v>0</v>
      </c>
      <c r="H94" s="8"/>
      <c r="I94" s="8">
        <f>VLOOKUP(H94,Barème!A:D,4,FALSE)</f>
        <v>0</v>
      </c>
      <c r="J94" s="10"/>
      <c r="K94" s="10">
        <f>VLOOKUP(J94,Barème!A:D,3,FALSE)</f>
        <v>0</v>
      </c>
      <c r="L94" s="1">
        <v>66</v>
      </c>
      <c r="M94" s="11"/>
      <c r="N94" s="11">
        <f>VLOOKUP(M94,Barème!A:D,2,FALSE)</f>
        <v>0</v>
      </c>
      <c r="O94" s="16"/>
    </row>
    <row r="95" spans="1:19" ht="15.75" customHeight="1">
      <c r="A95" s="12">
        <v>91</v>
      </c>
      <c r="B95" s="24" t="s">
        <v>773</v>
      </c>
      <c r="C95" s="24" t="s">
        <v>555</v>
      </c>
      <c r="D95" s="24" t="s">
        <v>129</v>
      </c>
      <c r="E95" s="5">
        <f t="shared" si="0"/>
        <v>64.5</v>
      </c>
      <c r="F95" s="6" t="s">
        <v>120</v>
      </c>
      <c r="G95" s="6">
        <f>VLOOKUP(F95,Barème!A:D,3,FALSE)</f>
        <v>1.5</v>
      </c>
      <c r="H95" s="8"/>
      <c r="I95" s="8">
        <f>VLOOKUP(H95,Barème!A:D,4,FALSE)</f>
        <v>0</v>
      </c>
      <c r="J95" s="10"/>
      <c r="K95" s="10">
        <f>VLOOKUP(J95,Barème!A:D,3,FALSE)</f>
        <v>0</v>
      </c>
      <c r="L95" s="1">
        <v>63</v>
      </c>
      <c r="M95" s="11"/>
      <c r="N95" s="11">
        <f>VLOOKUP(M95,Barème!A:D,2,FALSE)</f>
        <v>0</v>
      </c>
      <c r="O95" s="16"/>
    </row>
    <row r="96" spans="1:19" ht="15.75" customHeight="1">
      <c r="A96" s="12">
        <v>92</v>
      </c>
      <c r="B96" s="24" t="s">
        <v>776</v>
      </c>
      <c r="C96" s="24" t="s">
        <v>771</v>
      </c>
      <c r="D96" s="24" t="s">
        <v>251</v>
      </c>
      <c r="E96" s="5">
        <f t="shared" si="0"/>
        <v>63</v>
      </c>
      <c r="F96" s="6"/>
      <c r="G96" s="6">
        <f>VLOOKUP(F96,Barème!A:D,3,FALSE)</f>
        <v>0</v>
      </c>
      <c r="H96" s="8"/>
      <c r="I96" s="8">
        <f>VLOOKUP(H96,Barème!A:D,4,FALSE)</f>
        <v>0</v>
      </c>
      <c r="J96" s="10"/>
      <c r="K96" s="10">
        <f>VLOOKUP(J96,Barème!A:D,3,FALSE)</f>
        <v>0</v>
      </c>
      <c r="L96" s="1">
        <v>63</v>
      </c>
      <c r="M96" s="11"/>
      <c r="N96" s="11">
        <f>VLOOKUP(M96,Barème!A:D,2,FALSE)</f>
        <v>0</v>
      </c>
      <c r="O96" s="16"/>
    </row>
    <row r="97" spans="1:15" ht="15.75" customHeight="1">
      <c r="A97" s="12">
        <v>93</v>
      </c>
      <c r="B97" s="24" t="s">
        <v>782</v>
      </c>
      <c r="C97" s="24" t="s">
        <v>764</v>
      </c>
      <c r="D97" s="24" t="s">
        <v>265</v>
      </c>
      <c r="E97" s="5">
        <f t="shared" si="0"/>
        <v>62</v>
      </c>
      <c r="F97" s="6"/>
      <c r="G97" s="6">
        <f>VLOOKUP(F97,Barème!A:D,3,FALSE)</f>
        <v>0</v>
      </c>
      <c r="H97" s="8"/>
      <c r="I97" s="8">
        <f>VLOOKUP(H97,Barème!A:D,4,FALSE)</f>
        <v>0</v>
      </c>
      <c r="J97" s="10"/>
      <c r="K97" s="10">
        <f>VLOOKUP(J97,Barème!A:D,3,FALSE)</f>
        <v>0</v>
      </c>
      <c r="L97" s="1">
        <v>62</v>
      </c>
      <c r="M97" s="11"/>
      <c r="N97" s="11">
        <f>VLOOKUP(M97,Barème!A:D,2,FALSE)</f>
        <v>0</v>
      </c>
      <c r="O97" s="16"/>
    </row>
    <row r="98" spans="1:15" ht="15.75" customHeight="1">
      <c r="A98" s="12">
        <v>94</v>
      </c>
      <c r="B98" s="24" t="s">
        <v>378</v>
      </c>
      <c r="C98" s="24" t="s">
        <v>63</v>
      </c>
      <c r="D98" s="24" t="s">
        <v>296</v>
      </c>
      <c r="E98" s="5">
        <f t="shared" si="0"/>
        <v>62</v>
      </c>
      <c r="F98" s="6"/>
      <c r="G98" s="6">
        <f>VLOOKUP(F98,Barème!A:D,3,FALSE)</f>
        <v>0</v>
      </c>
      <c r="H98" s="8"/>
      <c r="I98" s="8">
        <f>VLOOKUP(H98,Barème!A:D,4,FALSE)</f>
        <v>0</v>
      </c>
      <c r="J98" s="10"/>
      <c r="K98" s="10">
        <f>VLOOKUP(J98,Barème!A:D,3,FALSE)</f>
        <v>0</v>
      </c>
      <c r="L98" s="1">
        <v>62</v>
      </c>
      <c r="M98" s="11"/>
      <c r="N98" s="11">
        <f>VLOOKUP(M98,Barème!A:D,2,FALSE)</f>
        <v>0</v>
      </c>
      <c r="O98" s="16"/>
    </row>
    <row r="99" spans="1:15" ht="15.75" customHeight="1">
      <c r="A99" s="12">
        <v>95</v>
      </c>
      <c r="B99" s="24" t="s">
        <v>785</v>
      </c>
      <c r="C99" s="24" t="s">
        <v>786</v>
      </c>
      <c r="D99" s="24" t="s">
        <v>232</v>
      </c>
      <c r="E99" s="5">
        <f t="shared" si="0"/>
        <v>61</v>
      </c>
      <c r="F99" s="6"/>
      <c r="G99" s="6">
        <f>VLOOKUP(F99,Barème!A:D,3,FALSE)</f>
        <v>0</v>
      </c>
      <c r="H99" s="8"/>
      <c r="I99" s="8">
        <f>VLOOKUP(H99,Barème!A:D,4,FALSE)</f>
        <v>0</v>
      </c>
      <c r="J99" s="10"/>
      <c r="K99" s="10">
        <f>VLOOKUP(J99,Barème!A:D,3,FALSE)</f>
        <v>0</v>
      </c>
      <c r="L99" s="1">
        <v>61</v>
      </c>
      <c r="M99" s="11"/>
      <c r="N99" s="11">
        <f>VLOOKUP(M99,Barème!A:D,2,FALSE)</f>
        <v>0</v>
      </c>
      <c r="O99" s="16"/>
    </row>
    <row r="100" spans="1:15" ht="15.75" customHeight="1">
      <c r="A100" s="12">
        <v>96</v>
      </c>
      <c r="B100" s="24" t="s">
        <v>788</v>
      </c>
      <c r="C100" s="24" t="s">
        <v>63</v>
      </c>
      <c r="D100" s="24" t="s">
        <v>265</v>
      </c>
      <c r="E100" s="5">
        <f t="shared" si="0"/>
        <v>57</v>
      </c>
      <c r="F100" s="6"/>
      <c r="G100" s="6">
        <f>VLOOKUP(F100,Barème!A:D,3,FALSE)</f>
        <v>0</v>
      </c>
      <c r="H100" s="8"/>
      <c r="I100" s="8">
        <f>VLOOKUP(H100,Barème!A:D,4,FALSE)</f>
        <v>0</v>
      </c>
      <c r="J100" s="10"/>
      <c r="K100" s="10">
        <f>VLOOKUP(J100,Barème!A:D,3,FALSE)</f>
        <v>0</v>
      </c>
      <c r="L100" s="1">
        <v>57</v>
      </c>
      <c r="M100" s="11"/>
      <c r="N100" s="11">
        <f>VLOOKUP(M100,Barème!A:D,2,FALSE)</f>
        <v>0</v>
      </c>
      <c r="O100" s="16"/>
    </row>
    <row r="101" spans="1:15" ht="15.75" customHeight="1">
      <c r="A101" s="12">
        <v>97</v>
      </c>
      <c r="B101" s="24" t="s">
        <v>53</v>
      </c>
      <c r="C101" s="24" t="s">
        <v>464</v>
      </c>
      <c r="D101" s="24" t="s">
        <v>74</v>
      </c>
      <c r="E101" s="5">
        <f t="shared" si="0"/>
        <v>57</v>
      </c>
      <c r="F101" s="6"/>
      <c r="G101" s="6">
        <f>VLOOKUP(F101,Barème!A:D,3,FALSE)</f>
        <v>0</v>
      </c>
      <c r="H101" s="8"/>
      <c r="I101" s="8">
        <f>VLOOKUP(H101,Barème!A:D,4,FALSE)</f>
        <v>0</v>
      </c>
      <c r="J101" s="10"/>
      <c r="K101" s="10">
        <f>VLOOKUP(J101,Barème!A:D,3,FALSE)</f>
        <v>0</v>
      </c>
      <c r="L101" s="1">
        <v>57</v>
      </c>
      <c r="M101" s="11"/>
      <c r="N101" s="11">
        <f>VLOOKUP(M101,Barème!A:D,2,FALSE)</f>
        <v>0</v>
      </c>
      <c r="O101" s="16"/>
    </row>
    <row r="102" spans="1:15" ht="15.75" customHeight="1">
      <c r="A102" s="12">
        <v>98</v>
      </c>
      <c r="B102" s="24" t="s">
        <v>792</v>
      </c>
      <c r="C102" s="24" t="s">
        <v>107</v>
      </c>
      <c r="D102" s="24" t="s">
        <v>129</v>
      </c>
      <c r="E102" s="5">
        <f t="shared" si="0"/>
        <v>55</v>
      </c>
      <c r="F102" s="6"/>
      <c r="G102" s="6">
        <f>VLOOKUP(F102,Barème!A:D,3,FALSE)</f>
        <v>0</v>
      </c>
      <c r="H102" s="8"/>
      <c r="I102" s="8">
        <f>VLOOKUP(H102,Barème!A:D,4,FALSE)</f>
        <v>0</v>
      </c>
      <c r="J102" s="10"/>
      <c r="K102" s="10">
        <f>VLOOKUP(J102,Barème!A:D,3,FALSE)</f>
        <v>0</v>
      </c>
      <c r="L102" s="1">
        <v>55</v>
      </c>
      <c r="M102" s="11"/>
      <c r="N102" s="11">
        <f>VLOOKUP(M102,Barème!A:D,2,FALSE)</f>
        <v>0</v>
      </c>
      <c r="O102" s="16"/>
    </row>
    <row r="103" spans="1:15" ht="15.75" customHeight="1">
      <c r="A103" s="12">
        <v>99</v>
      </c>
      <c r="B103" s="24" t="s">
        <v>716</v>
      </c>
      <c r="C103" s="24" t="s">
        <v>793</v>
      </c>
      <c r="D103" s="24" t="s">
        <v>64</v>
      </c>
      <c r="E103" s="5">
        <f t="shared" si="0"/>
        <v>54</v>
      </c>
      <c r="F103" s="6"/>
      <c r="G103" s="6">
        <f>VLOOKUP(F103,Barème!A:D,3,FALSE)</f>
        <v>0</v>
      </c>
      <c r="H103" s="8"/>
      <c r="I103" s="8">
        <f>VLOOKUP(H103,Barème!A:D,4,FALSE)</f>
        <v>0</v>
      </c>
      <c r="J103" s="10"/>
      <c r="K103" s="10">
        <f>VLOOKUP(J103,Barème!A:D,3,FALSE)</f>
        <v>0</v>
      </c>
      <c r="L103" s="1">
        <v>54</v>
      </c>
      <c r="M103" s="11"/>
      <c r="N103" s="11">
        <f>VLOOKUP(M103,Barème!A:D,2,FALSE)</f>
        <v>0</v>
      </c>
      <c r="O103" s="16"/>
    </row>
    <row r="104" spans="1:15" ht="15.75" customHeight="1">
      <c r="A104" s="12">
        <v>100</v>
      </c>
      <c r="B104" s="24" t="s">
        <v>796</v>
      </c>
      <c r="C104" s="24" t="s">
        <v>797</v>
      </c>
      <c r="D104" s="24" t="s">
        <v>95</v>
      </c>
      <c r="E104" s="5">
        <f t="shared" si="0"/>
        <v>53</v>
      </c>
      <c r="F104" s="6"/>
      <c r="G104" s="6">
        <f>VLOOKUP(F104,Barème!A:D,3,FALSE)</f>
        <v>0</v>
      </c>
      <c r="H104" s="8"/>
      <c r="I104" s="8">
        <f>VLOOKUP(H104,Barème!A:D,4,FALSE)</f>
        <v>0</v>
      </c>
      <c r="J104" s="10"/>
      <c r="K104" s="10">
        <f>VLOOKUP(J104,Barème!A:D,3,FALSE)</f>
        <v>0</v>
      </c>
      <c r="L104" s="1">
        <v>53</v>
      </c>
      <c r="M104" s="11"/>
      <c r="N104" s="11">
        <f>VLOOKUP(M104,Barème!A:D,2,FALSE)</f>
        <v>0</v>
      </c>
      <c r="O104" s="16"/>
    </row>
    <row r="105" spans="1:15" ht="15.75" customHeight="1">
      <c r="A105" s="12">
        <v>101</v>
      </c>
      <c r="B105" s="24" t="s">
        <v>270</v>
      </c>
      <c r="C105" s="24" t="s">
        <v>798</v>
      </c>
      <c r="D105" s="24" t="s">
        <v>99</v>
      </c>
      <c r="E105" s="5">
        <f t="shared" si="0"/>
        <v>39</v>
      </c>
      <c r="F105" s="6"/>
      <c r="G105" s="6">
        <f>VLOOKUP(F105,Barème!A:D,3,FALSE)</f>
        <v>0</v>
      </c>
      <c r="H105" s="8"/>
      <c r="I105" s="8">
        <f>VLOOKUP(H105,Barème!A:D,4,FALSE)</f>
        <v>0</v>
      </c>
      <c r="J105" s="10"/>
      <c r="K105" s="10">
        <f>VLOOKUP(J105,Barème!A:D,3,FALSE)</f>
        <v>0</v>
      </c>
      <c r="L105" s="1">
        <v>39</v>
      </c>
      <c r="M105" s="11"/>
      <c r="N105" s="11">
        <f>VLOOKUP(M105,Barème!A:D,2,FALSE)</f>
        <v>0</v>
      </c>
      <c r="O105" s="16"/>
    </row>
    <row r="106" spans="1:15" ht="15.75" customHeight="1">
      <c r="A106" s="12">
        <v>102</v>
      </c>
      <c r="B106" s="24" t="s">
        <v>800</v>
      </c>
      <c r="C106" s="24" t="s">
        <v>801</v>
      </c>
      <c r="D106" s="24" t="s">
        <v>90</v>
      </c>
      <c r="E106" s="5">
        <f t="shared" si="0"/>
        <v>33</v>
      </c>
      <c r="F106" s="6"/>
      <c r="G106" s="6">
        <f>VLOOKUP(F106,Barème!A:D,3,FALSE)</f>
        <v>0</v>
      </c>
      <c r="H106" s="8"/>
      <c r="I106" s="8">
        <f>VLOOKUP(H106,Barème!A:D,4,FALSE)</f>
        <v>0</v>
      </c>
      <c r="J106" s="10"/>
      <c r="K106" s="10">
        <f>VLOOKUP(J106,Barème!A:D,3,FALSE)</f>
        <v>0</v>
      </c>
      <c r="L106" s="1">
        <v>33</v>
      </c>
      <c r="M106" s="11"/>
      <c r="N106" s="11">
        <f>VLOOKUP(M106,Barème!A:D,2,FALSE)</f>
        <v>0</v>
      </c>
      <c r="O106" s="16"/>
    </row>
    <row r="107" spans="1:15" ht="15.75" customHeight="1">
      <c r="A107" s="12">
        <v>103</v>
      </c>
      <c r="B107" s="24" t="s">
        <v>803</v>
      </c>
      <c r="C107" s="24" t="s">
        <v>618</v>
      </c>
      <c r="D107" s="24" t="s">
        <v>129</v>
      </c>
      <c r="E107" s="5">
        <f t="shared" si="0"/>
        <v>29</v>
      </c>
      <c r="F107" s="6"/>
      <c r="G107" s="6">
        <f>VLOOKUP(F107,Barème!A:D,3,FALSE)</f>
        <v>0</v>
      </c>
      <c r="H107" s="8"/>
      <c r="I107" s="8">
        <f>VLOOKUP(H107,Barème!A:D,4,FALSE)</f>
        <v>0</v>
      </c>
      <c r="J107" s="10"/>
      <c r="K107" s="10">
        <f>VLOOKUP(J107,Barème!A:D,3,FALSE)</f>
        <v>0</v>
      </c>
      <c r="L107" s="1">
        <v>29</v>
      </c>
      <c r="M107" s="11"/>
      <c r="N107" s="11">
        <f>VLOOKUP(M107,Barème!A:D,2,FALSE)</f>
        <v>0</v>
      </c>
      <c r="O107" s="16"/>
    </row>
    <row r="108" spans="1:15" ht="15.75" customHeight="1">
      <c r="A108" s="12">
        <v>104</v>
      </c>
      <c r="B108" s="24" t="s">
        <v>805</v>
      </c>
      <c r="C108" s="24" t="s">
        <v>806</v>
      </c>
      <c r="D108" s="24" t="s">
        <v>277</v>
      </c>
      <c r="E108" s="5">
        <f t="shared" si="0"/>
        <v>25</v>
      </c>
      <c r="F108" s="6"/>
      <c r="G108" s="6">
        <f>VLOOKUP(F108,Barème!A:D,3,FALSE)</f>
        <v>0</v>
      </c>
      <c r="H108" s="8"/>
      <c r="I108" s="8">
        <f>VLOOKUP(H108,Barème!A:D,4,FALSE)</f>
        <v>0</v>
      </c>
      <c r="J108" s="10"/>
      <c r="K108" s="10">
        <f>VLOOKUP(J108,Barème!A:D,3,FALSE)</f>
        <v>0</v>
      </c>
      <c r="L108" s="1">
        <v>25</v>
      </c>
      <c r="M108" s="11"/>
      <c r="N108" s="11">
        <f>VLOOKUP(M108,Barème!A:D,2,FALSE)</f>
        <v>0</v>
      </c>
      <c r="O108" s="16"/>
    </row>
    <row r="109" spans="1:15" ht="15.75" customHeight="1">
      <c r="A109" s="12">
        <v>105</v>
      </c>
      <c r="B109" s="24" t="s">
        <v>509</v>
      </c>
      <c r="C109" s="24" t="s">
        <v>807</v>
      </c>
      <c r="D109" s="24" t="s">
        <v>277</v>
      </c>
      <c r="E109" s="5">
        <f t="shared" si="0"/>
        <v>25</v>
      </c>
      <c r="F109" s="6"/>
      <c r="G109" s="6">
        <f>VLOOKUP(F109,Barème!A:D,3,FALSE)</f>
        <v>0</v>
      </c>
      <c r="H109" s="8"/>
      <c r="I109" s="8">
        <f>VLOOKUP(H109,Barème!A:D,4,FALSE)</f>
        <v>0</v>
      </c>
      <c r="J109" s="10"/>
      <c r="K109" s="10">
        <f>VLOOKUP(J109,Barème!A:D,3,FALSE)</f>
        <v>0</v>
      </c>
      <c r="L109" s="1">
        <v>25</v>
      </c>
      <c r="M109" s="11"/>
      <c r="N109" s="11">
        <f>VLOOKUP(M109,Barème!A:D,2,FALSE)</f>
        <v>0</v>
      </c>
      <c r="O109" s="16"/>
    </row>
    <row r="110" spans="1:15" ht="15.75" customHeight="1">
      <c r="A110" s="12">
        <v>106</v>
      </c>
      <c r="B110" s="41" t="s">
        <v>24</v>
      </c>
      <c r="C110" s="41" t="s">
        <v>812</v>
      </c>
      <c r="D110" s="41" t="s">
        <v>19</v>
      </c>
      <c r="E110" s="5">
        <f t="shared" si="0"/>
        <v>25</v>
      </c>
      <c r="F110" s="6"/>
      <c r="G110" s="6">
        <f>VLOOKUP(F110,Barème!A:D,3,FALSE)</f>
        <v>0</v>
      </c>
      <c r="H110" s="8" t="s">
        <v>205</v>
      </c>
      <c r="I110" s="8">
        <f>VLOOKUP(H110,Barème!A:D,4,FALSE)</f>
        <v>2</v>
      </c>
      <c r="J110" s="10"/>
      <c r="K110" s="10">
        <f>VLOOKUP(J110,Barème!A:D,3,FALSE)</f>
        <v>0</v>
      </c>
      <c r="L110" s="1">
        <v>23</v>
      </c>
      <c r="M110" s="11"/>
      <c r="N110" s="11">
        <f>VLOOKUP(M110,Barème!A:D,2,FALSE)</f>
        <v>0</v>
      </c>
    </row>
    <row r="111" spans="1:15" ht="15.75" customHeight="1">
      <c r="A111" s="12">
        <v>107</v>
      </c>
      <c r="B111" s="24" t="s">
        <v>26</v>
      </c>
      <c r="C111" s="24" t="s">
        <v>814</v>
      </c>
      <c r="D111" s="24" t="s">
        <v>393</v>
      </c>
      <c r="E111" s="5">
        <f t="shared" si="0"/>
        <v>23</v>
      </c>
      <c r="F111" s="6"/>
      <c r="G111" s="6">
        <f>VLOOKUP(F111,Barème!A:D,3,FALSE)</f>
        <v>0</v>
      </c>
      <c r="H111" s="8"/>
      <c r="I111" s="8">
        <f>VLOOKUP(H111,Barème!A:D,4,FALSE)</f>
        <v>0</v>
      </c>
      <c r="J111" s="10"/>
      <c r="K111" s="10">
        <f>VLOOKUP(J111,Barème!A:D,3,FALSE)</f>
        <v>0</v>
      </c>
      <c r="L111" s="1">
        <v>23</v>
      </c>
      <c r="M111" s="11"/>
      <c r="N111" s="11">
        <f>VLOOKUP(M111,Barème!A:D,2,FALSE)</f>
        <v>0</v>
      </c>
    </row>
    <row r="112" spans="1:15" ht="15.75" customHeight="1">
      <c r="A112" s="12">
        <v>108</v>
      </c>
      <c r="B112" s="24" t="s">
        <v>817</v>
      </c>
      <c r="C112" s="24" t="s">
        <v>818</v>
      </c>
      <c r="D112" s="24" t="s">
        <v>28</v>
      </c>
      <c r="E112" s="5">
        <f t="shared" si="0"/>
        <v>0</v>
      </c>
      <c r="F112" s="6"/>
      <c r="G112" s="6">
        <f>VLOOKUP(F112,Barème!A:D,3,FALSE)</f>
        <v>0</v>
      </c>
      <c r="H112" s="8"/>
      <c r="I112" s="8">
        <f>VLOOKUP(H112,Barème!A:D,4,FALSE)</f>
        <v>0</v>
      </c>
      <c r="J112" s="10"/>
      <c r="K112" s="10">
        <f>VLOOKUP(J112,Barème!A:D,3,FALSE)</f>
        <v>0</v>
      </c>
      <c r="L112" s="1">
        <v>0</v>
      </c>
      <c r="M112" s="11"/>
      <c r="N112" s="11">
        <f>VLOOKUP(M112,Barème!A:D,2,FALSE)</f>
        <v>0</v>
      </c>
    </row>
    <row r="113" spans="1:14" ht="15.75" customHeight="1">
      <c r="A113" s="13"/>
      <c r="E113" s="40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5.75" customHeight="1">
      <c r="A114" s="13"/>
      <c r="E114" s="40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5.75" customHeight="1">
      <c r="A115" s="13"/>
      <c r="E115" s="40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ht="15.75" customHeight="1">
      <c r="A116" s="13"/>
      <c r="E116" s="40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ht="15.75" customHeight="1">
      <c r="A117" s="13"/>
      <c r="E117" s="40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15.75" customHeight="1">
      <c r="A118" s="13"/>
      <c r="E118" s="40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ht="15.75" customHeight="1">
      <c r="A119" s="13"/>
      <c r="E119" s="40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ht="15.75" customHeight="1">
      <c r="A120" s="13"/>
      <c r="E120" s="40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4" ht="15.75" customHeight="1">
      <c r="A121" s="13"/>
      <c r="E121" s="40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ht="15.75" customHeight="1">
      <c r="A122" s="13"/>
      <c r="E122" s="40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ht="15.75" customHeight="1">
      <c r="A123" s="13"/>
      <c r="E123" s="40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5.75" customHeight="1">
      <c r="A124" s="13"/>
      <c r="E124" s="40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ht="15.75" customHeight="1">
      <c r="A125" s="13"/>
      <c r="E125" s="40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5.75" customHeight="1">
      <c r="A126" s="13"/>
      <c r="E126" s="40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5.75" customHeight="1">
      <c r="A127" s="13"/>
      <c r="E127" s="40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5.75" customHeight="1">
      <c r="A128" s="13"/>
      <c r="E128" s="40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ht="15.75" customHeight="1">
      <c r="A129" s="13"/>
      <c r="E129" s="40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ht="15.75" customHeight="1">
      <c r="A130" s="13"/>
      <c r="E130" s="40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ht="15.75" customHeight="1">
      <c r="A131" s="13"/>
      <c r="E131" s="40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15.75" customHeight="1">
      <c r="A132" s="13"/>
      <c r="E132" s="40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ht="15.75" customHeight="1">
      <c r="A133" s="13"/>
      <c r="E133" s="40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ht="15.75" customHeight="1">
      <c r="A134" s="13"/>
      <c r="E134" s="40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ht="15.75" customHeight="1">
      <c r="A135" s="13"/>
      <c r="E135" s="40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4" ht="15.75" customHeight="1">
      <c r="A136" s="13"/>
      <c r="E136" s="40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ht="15.75" customHeight="1">
      <c r="A137" s="13"/>
      <c r="E137" s="40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ht="15.75" customHeight="1">
      <c r="A138" s="13"/>
      <c r="E138" s="40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ht="15.75" customHeight="1">
      <c r="A139" s="13"/>
      <c r="E139" s="40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ht="15.75" customHeight="1">
      <c r="A140" s="13"/>
      <c r="E140" s="40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ht="15.75" customHeight="1">
      <c r="A141" s="13"/>
      <c r="E141" s="40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ht="15.75" customHeight="1">
      <c r="A142" s="13"/>
      <c r="E142" s="40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4" ht="15.75" customHeight="1">
      <c r="A143" s="13"/>
      <c r="E143" s="40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ht="15.75" customHeight="1">
      <c r="A144" s="13"/>
      <c r="E144" s="40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ht="15.75" customHeight="1">
      <c r="A145" s="13"/>
      <c r="E145" s="40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ht="15.75" customHeight="1">
      <c r="A146" s="13"/>
      <c r="E146" s="40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ht="15.75" customHeight="1">
      <c r="A147" s="13"/>
      <c r="E147" s="40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ht="15.75" customHeight="1">
      <c r="A148" s="13"/>
      <c r="E148" s="40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ht="15.75" customHeight="1">
      <c r="A149" s="13"/>
      <c r="E149" s="40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1:14" ht="15.75" customHeight="1">
      <c r="A150" s="13"/>
      <c r="E150" s="40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ht="15.75" customHeight="1">
      <c r="A151" s="13"/>
      <c r="E151" s="40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ht="15.75" customHeight="1">
      <c r="A152" s="13"/>
      <c r="E152" s="40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ht="15.75" customHeight="1">
      <c r="A153" s="13"/>
      <c r="E153" s="40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ht="15.75" customHeight="1">
      <c r="A154" s="13"/>
      <c r="E154" s="40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ht="15.75" customHeight="1">
      <c r="A155" s="13"/>
      <c r="E155" s="40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ht="15.75" customHeight="1">
      <c r="A156" s="13"/>
      <c r="E156" s="40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1:14" ht="15.75" customHeight="1">
      <c r="A157" s="13"/>
      <c r="E157" s="40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ht="15.75" customHeight="1">
      <c r="A158" s="13"/>
      <c r="E158" s="40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ht="15.75" customHeight="1">
      <c r="A159" s="13"/>
      <c r="E159" s="40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ht="15.75" customHeight="1">
      <c r="A160" s="13"/>
      <c r="E160" s="40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ht="15.75" customHeight="1">
      <c r="A161" s="13"/>
      <c r="E161" s="40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ht="15.75" customHeight="1">
      <c r="A162" s="13"/>
      <c r="E162" s="40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ht="15.75" customHeight="1">
      <c r="A163" s="13"/>
      <c r="E163" s="40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ht="15.75" customHeight="1">
      <c r="A164" s="13"/>
      <c r="E164" s="40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4" ht="15.75" customHeight="1">
      <c r="A165" s="13"/>
      <c r="E165" s="40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ht="15.75" customHeight="1">
      <c r="A166" s="13"/>
      <c r="E166" s="40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ht="15.75" customHeight="1">
      <c r="A167" s="13"/>
      <c r="E167" s="40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ht="15.75" customHeight="1">
      <c r="A168" s="13"/>
      <c r="E168" s="40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ht="15.75" customHeight="1">
      <c r="A169" s="13"/>
      <c r="E169" s="40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ht="15.75" customHeight="1">
      <c r="A170" s="13"/>
      <c r="E170" s="40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ht="15.75" customHeight="1">
      <c r="A171" s="13"/>
      <c r="E171" s="40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ht="15.75" customHeight="1">
      <c r="A172" s="13"/>
      <c r="E172" s="40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ht="15.75" customHeight="1">
      <c r="A173" s="13"/>
      <c r="E173" s="40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ht="15.75" customHeight="1">
      <c r="A174" s="13"/>
      <c r="E174" s="40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ht="15.75" customHeight="1">
      <c r="A175" s="13"/>
      <c r="E175" s="40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ht="15.75" customHeight="1">
      <c r="A176" s="13"/>
      <c r="E176" s="40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ht="15.75" customHeight="1">
      <c r="A177" s="13"/>
      <c r="E177" s="40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ht="15.75" customHeight="1">
      <c r="A178" s="13"/>
      <c r="E178" s="40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ht="15.75" customHeight="1">
      <c r="A179" s="13"/>
      <c r="E179" s="40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ht="15.75" customHeight="1">
      <c r="A180" s="13"/>
      <c r="E180" s="40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1:14" ht="15.75" customHeight="1">
      <c r="A181" s="13"/>
      <c r="E181" s="40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ht="15.75" customHeight="1">
      <c r="A182" s="13"/>
      <c r="E182" s="40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ht="15.75" customHeight="1">
      <c r="A183" s="13"/>
      <c r="E183" s="40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ht="15.75" customHeight="1">
      <c r="A184" s="13"/>
      <c r="E184" s="40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ht="15.75" customHeight="1"/>
    <row r="186" spans="1:14" ht="15.75" customHeight="1"/>
    <row r="187" spans="1:14" ht="15.75" customHeight="1"/>
    <row r="188" spans="1:14" ht="15.75" customHeight="1"/>
    <row r="189" spans="1:14" ht="15.75" customHeight="1"/>
    <row r="190" spans="1:14" ht="15.75" customHeight="1"/>
    <row r="191" spans="1:14" ht="15.75" customHeight="1"/>
    <row r="192" spans="1:14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zZxOSVm+U6EP5JNwOu99I/z0jhuUInMp+xyUWROrjxgP0qxW3UYFm6BmqMLb1gyqhgwKCvk/fdyXtKip/QVuGA==" saltValue="xhbdz/AvUUyrD8xjOP15CA==" spinCount="100000" sheet="1" objects="1" scenarios="1"/>
  <mergeCells count="10">
    <mergeCell ref="M1:N1"/>
    <mergeCell ref="M2:N2"/>
    <mergeCell ref="A1:D2"/>
    <mergeCell ref="E1:E2"/>
    <mergeCell ref="F1:G1"/>
    <mergeCell ref="F2:G2"/>
    <mergeCell ref="J1:K1"/>
    <mergeCell ref="J2:K2"/>
    <mergeCell ref="H1:I1"/>
    <mergeCell ref="H2:I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sqref="A1:D2"/>
    </sheetView>
  </sheetViews>
  <sheetFormatPr baseColWidth="10" defaultColWidth="14.42578125" defaultRowHeight="15" customHeight="1"/>
  <cols>
    <col min="1" max="1" width="7.5703125" customWidth="1"/>
    <col min="2" max="2" width="19.28515625" customWidth="1"/>
    <col min="3" max="3" width="14.28515625" customWidth="1"/>
    <col min="4" max="4" width="36.28515625" customWidth="1"/>
    <col min="5" max="5" width="10" customWidth="1"/>
    <col min="6" max="7" width="8" customWidth="1"/>
    <col min="8" max="8" width="9" customWidth="1"/>
    <col min="9" max="9" width="10.85546875" customWidth="1"/>
    <col min="10" max="11" width="8" customWidth="1"/>
    <col min="12" max="12" width="9.140625" customWidth="1"/>
    <col min="13" max="14" width="8" customWidth="1"/>
    <col min="15" max="18" width="10" customWidth="1"/>
  </cols>
  <sheetData>
    <row r="1" spans="1:26">
      <c r="A1" s="60" t="s">
        <v>609</v>
      </c>
      <c r="B1" s="61"/>
      <c r="C1" s="61"/>
      <c r="D1" s="62"/>
      <c r="E1" s="63" t="s">
        <v>3</v>
      </c>
      <c r="F1" s="59" t="s">
        <v>4</v>
      </c>
      <c r="G1" s="56"/>
      <c r="H1" s="57" t="s">
        <v>5</v>
      </c>
      <c r="I1" s="56"/>
      <c r="J1" s="55" t="s">
        <v>6</v>
      </c>
      <c r="K1" s="56"/>
      <c r="L1" s="1" t="s">
        <v>7</v>
      </c>
      <c r="M1" s="58" t="s">
        <v>8</v>
      </c>
      <c r="N1" s="56"/>
    </row>
    <row r="2" spans="1:26">
      <c r="A2" s="65"/>
      <c r="B2" s="65"/>
      <c r="C2" s="65"/>
      <c r="D2" s="66"/>
      <c r="E2" s="64"/>
      <c r="F2" s="59" t="s">
        <v>9</v>
      </c>
      <c r="G2" s="56"/>
      <c r="H2" s="57" t="s">
        <v>10</v>
      </c>
      <c r="I2" s="56"/>
      <c r="J2" s="55" t="s">
        <v>9</v>
      </c>
      <c r="K2" s="56"/>
      <c r="L2" s="1"/>
      <c r="M2" s="58" t="s">
        <v>11</v>
      </c>
      <c r="N2" s="56"/>
    </row>
    <row r="3" spans="1:26">
      <c r="A3" s="4"/>
      <c r="B3" s="4"/>
      <c r="C3" s="4"/>
      <c r="D3" s="9"/>
      <c r="E3" s="5"/>
      <c r="F3" s="6"/>
      <c r="G3" s="6"/>
      <c r="H3" s="8"/>
      <c r="I3" s="8"/>
      <c r="J3" s="10"/>
      <c r="K3" s="10"/>
      <c r="L3" s="1"/>
      <c r="M3" s="11"/>
      <c r="N3" s="11"/>
      <c r="O3" s="2"/>
      <c r="P3" s="2"/>
      <c r="Q3" s="2"/>
      <c r="R3" s="2"/>
      <c r="S3" s="16"/>
    </row>
    <row r="4" spans="1:26">
      <c r="A4" s="12" t="s">
        <v>12</v>
      </c>
      <c r="B4" s="12" t="s">
        <v>13</v>
      </c>
      <c r="C4" s="12" t="s">
        <v>14</v>
      </c>
      <c r="D4" s="12" t="s">
        <v>15</v>
      </c>
      <c r="E4" s="5" t="s">
        <v>16</v>
      </c>
      <c r="F4" s="6" t="s">
        <v>12</v>
      </c>
      <c r="G4" s="6" t="s">
        <v>16</v>
      </c>
      <c r="H4" s="8" t="s">
        <v>12</v>
      </c>
      <c r="I4" s="8" t="s">
        <v>16</v>
      </c>
      <c r="J4" s="10" t="s">
        <v>12</v>
      </c>
      <c r="K4" s="10" t="s">
        <v>16</v>
      </c>
      <c r="L4" s="1" t="s">
        <v>16</v>
      </c>
      <c r="M4" s="11" t="s">
        <v>12</v>
      </c>
      <c r="N4" s="11" t="s">
        <v>16</v>
      </c>
      <c r="O4" s="13"/>
      <c r="P4" s="2"/>
      <c r="Q4" s="2"/>
      <c r="R4" s="2"/>
      <c r="S4" s="16"/>
    </row>
    <row r="5" spans="1:26">
      <c r="A5" s="15">
        <v>1</v>
      </c>
      <c r="B5" s="17" t="s">
        <v>613</v>
      </c>
      <c r="C5" s="17" t="s">
        <v>614</v>
      </c>
      <c r="D5" s="17" t="s">
        <v>19</v>
      </c>
      <c r="E5" s="5">
        <f t="shared" ref="E5:E43" si="0">G5+I5+K5+N5+L5</f>
        <v>972</v>
      </c>
      <c r="F5" s="19">
        <v>5</v>
      </c>
      <c r="G5" s="19">
        <f>VLOOKUP(F5,Barème!A:D,3,FALSE)</f>
        <v>201</v>
      </c>
      <c r="H5" s="20">
        <v>4</v>
      </c>
      <c r="I5" s="20">
        <f>VLOOKUP(H5,Barème!A:D,4,FALSE)</f>
        <v>274</v>
      </c>
      <c r="J5" s="21">
        <v>3</v>
      </c>
      <c r="K5" s="21">
        <f>VLOOKUP(J5,Barème!A:D,3,FALSE)</f>
        <v>210</v>
      </c>
      <c r="L5" s="22">
        <v>142</v>
      </c>
      <c r="M5" s="23">
        <v>2</v>
      </c>
      <c r="N5" s="23">
        <f>VLOOKUP(M5,Barème!A:D,2,FALSE)</f>
        <v>145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A6" s="15">
        <v>2</v>
      </c>
      <c r="B6" s="17" t="s">
        <v>619</v>
      </c>
      <c r="C6" s="17" t="s">
        <v>451</v>
      </c>
      <c r="D6" s="17" t="s">
        <v>57</v>
      </c>
      <c r="E6" s="5">
        <f t="shared" si="0"/>
        <v>930</v>
      </c>
      <c r="F6" s="19">
        <v>6</v>
      </c>
      <c r="G6" s="19">
        <f>VLOOKUP(F6,Barème!A:D,3,FALSE)</f>
        <v>196.5</v>
      </c>
      <c r="H6" s="20">
        <v>10</v>
      </c>
      <c r="I6" s="20">
        <f>VLOOKUP(H6,Barème!A:D,4,FALSE)</f>
        <v>244</v>
      </c>
      <c r="J6" s="21">
        <v>4</v>
      </c>
      <c r="K6" s="21">
        <f>VLOOKUP(J6,Barème!A:D,3,FALSE)</f>
        <v>205.5</v>
      </c>
      <c r="L6" s="22">
        <v>153</v>
      </c>
      <c r="M6" s="23">
        <v>6</v>
      </c>
      <c r="N6" s="23">
        <f>VLOOKUP(M6,Barème!A:D,2,FALSE)</f>
        <v>131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>
      <c r="A7" s="15">
        <v>3</v>
      </c>
      <c r="B7" s="17" t="s">
        <v>623</v>
      </c>
      <c r="C7" s="17" t="s">
        <v>624</v>
      </c>
      <c r="D7" s="17" t="s">
        <v>45</v>
      </c>
      <c r="E7" s="5">
        <f t="shared" si="0"/>
        <v>858.5</v>
      </c>
      <c r="F7" s="19">
        <v>2</v>
      </c>
      <c r="G7" s="19">
        <f>VLOOKUP(F7,Barème!A:D,3,FALSE)</f>
        <v>217.5</v>
      </c>
      <c r="H7" s="20">
        <v>6</v>
      </c>
      <c r="I7" s="20">
        <f>VLOOKUP(H7,Barème!A:D,4,FALSE)</f>
        <v>262</v>
      </c>
      <c r="J7" s="21">
        <v>1</v>
      </c>
      <c r="K7" s="21">
        <f>VLOOKUP(J7,Barème!A:D,3,FALSE)</f>
        <v>225</v>
      </c>
      <c r="L7" s="22">
        <v>154</v>
      </c>
      <c r="M7" s="23"/>
      <c r="N7" s="23">
        <f>VLOOKUP(M7,Barème!A:D,2,FALSE)</f>
        <v>0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A8" s="12">
        <v>4</v>
      </c>
      <c r="B8" s="24" t="s">
        <v>626</v>
      </c>
      <c r="C8" s="24" t="s">
        <v>341</v>
      </c>
      <c r="D8" s="24" t="s">
        <v>57</v>
      </c>
      <c r="E8" s="5">
        <f t="shared" si="0"/>
        <v>776.5</v>
      </c>
      <c r="F8" s="6">
        <v>7</v>
      </c>
      <c r="G8" s="6">
        <f>VLOOKUP(F8,Barème!A:D,3,FALSE)</f>
        <v>192</v>
      </c>
      <c r="H8" s="8">
        <v>8</v>
      </c>
      <c r="I8" s="8">
        <f>VLOOKUP(H8,Barème!A:D,4,FALSE)</f>
        <v>252</v>
      </c>
      <c r="J8" s="10">
        <v>6</v>
      </c>
      <c r="K8" s="10">
        <f>VLOOKUP(J8,Barème!A:D,3,FALSE)</f>
        <v>196.5</v>
      </c>
      <c r="L8" s="1">
        <v>136</v>
      </c>
      <c r="M8" s="11"/>
      <c r="N8" s="11">
        <f>VLOOKUP(M8,Barème!A:D,2,FALSE)</f>
        <v>0</v>
      </c>
    </row>
    <row r="9" spans="1:26">
      <c r="A9" s="12">
        <v>5</v>
      </c>
      <c r="B9" s="24" t="s">
        <v>629</v>
      </c>
      <c r="C9" s="24" t="s">
        <v>632</v>
      </c>
      <c r="D9" s="24" t="s">
        <v>19</v>
      </c>
      <c r="E9" s="5">
        <f t="shared" si="0"/>
        <v>757.5</v>
      </c>
      <c r="F9" s="6">
        <v>4</v>
      </c>
      <c r="G9" s="6">
        <f>VLOOKUP(F9,Barème!A:D,3,FALSE)</f>
        <v>205.5</v>
      </c>
      <c r="H9" s="8">
        <v>17</v>
      </c>
      <c r="I9" s="8">
        <f>VLOOKUP(H9,Barème!A:D,4,FALSE)</f>
        <v>226</v>
      </c>
      <c r="J9" s="10">
        <v>8</v>
      </c>
      <c r="K9" s="10">
        <f>VLOOKUP(J9,Barème!A:D,3,FALSE)</f>
        <v>189</v>
      </c>
      <c r="L9" s="1">
        <v>0</v>
      </c>
      <c r="M9" s="11">
        <v>4</v>
      </c>
      <c r="N9" s="11">
        <f>VLOOKUP(M9,Barème!A:D,2,FALSE)</f>
        <v>137</v>
      </c>
    </row>
    <row r="10" spans="1:26">
      <c r="A10" s="12">
        <v>6</v>
      </c>
      <c r="B10" s="24" t="s">
        <v>96</v>
      </c>
      <c r="C10" s="24" t="s">
        <v>634</v>
      </c>
      <c r="D10" s="24" t="s">
        <v>45</v>
      </c>
      <c r="E10" s="5">
        <f t="shared" si="0"/>
        <v>732</v>
      </c>
      <c r="F10" s="6">
        <v>9</v>
      </c>
      <c r="G10" s="6">
        <f>VLOOKUP(F10,Barème!A:D,3,FALSE)</f>
        <v>186</v>
      </c>
      <c r="H10" s="8">
        <v>15</v>
      </c>
      <c r="I10" s="8">
        <f>VLOOKUP(H10,Barème!A:D,4,FALSE)</f>
        <v>230</v>
      </c>
      <c r="J10" s="10">
        <v>9</v>
      </c>
      <c r="K10" s="10">
        <f>VLOOKUP(J10,Barème!A:D,3,FALSE)</f>
        <v>186</v>
      </c>
      <c r="L10" s="1">
        <v>130</v>
      </c>
      <c r="M10" s="11"/>
      <c r="N10" s="11">
        <f>VLOOKUP(M10,Barème!A:D,2,FALSE)</f>
        <v>0</v>
      </c>
    </row>
    <row r="11" spans="1:26">
      <c r="A11" s="12">
        <v>7</v>
      </c>
      <c r="B11" s="24" t="s">
        <v>637</v>
      </c>
      <c r="C11" s="24" t="s">
        <v>638</v>
      </c>
      <c r="D11" s="24" t="s">
        <v>57</v>
      </c>
      <c r="E11" s="5">
        <f t="shared" si="0"/>
        <v>679</v>
      </c>
      <c r="F11" s="6">
        <v>3</v>
      </c>
      <c r="G11" s="6">
        <f>VLOOKUP(F11,Barème!A:D,3,FALSE)</f>
        <v>210</v>
      </c>
      <c r="H11" s="8">
        <v>5</v>
      </c>
      <c r="I11" s="8">
        <f>VLOOKUP(H11,Barème!A:D,4,FALSE)</f>
        <v>268</v>
      </c>
      <c r="J11" s="10">
        <v>5</v>
      </c>
      <c r="K11" s="10">
        <f>VLOOKUP(J11,Barème!A:D,3,FALSE)</f>
        <v>201</v>
      </c>
      <c r="L11" s="1"/>
      <c r="M11" s="11"/>
      <c r="N11" s="11">
        <f>VLOOKUP(M11,Barème!A:D,2,FALSE)</f>
        <v>0</v>
      </c>
    </row>
    <row r="12" spans="1:26">
      <c r="A12" s="12">
        <v>8</v>
      </c>
      <c r="B12" s="24" t="s">
        <v>643</v>
      </c>
      <c r="C12" s="24" t="s">
        <v>341</v>
      </c>
      <c r="D12" s="24" t="s">
        <v>57</v>
      </c>
      <c r="E12" s="5">
        <f t="shared" si="0"/>
        <v>629</v>
      </c>
      <c r="F12" s="6">
        <v>8</v>
      </c>
      <c r="G12" s="6">
        <f>VLOOKUP(F12,Barème!A:D,3,FALSE)</f>
        <v>189</v>
      </c>
      <c r="H12" s="8">
        <v>9</v>
      </c>
      <c r="I12" s="8">
        <f>VLOOKUP(H12,Barème!A:D,4,FALSE)</f>
        <v>248</v>
      </c>
      <c r="J12" s="10">
        <v>7</v>
      </c>
      <c r="K12" s="10">
        <f>VLOOKUP(J12,Barème!A:D,3,FALSE)</f>
        <v>192</v>
      </c>
      <c r="L12" s="1"/>
      <c r="M12" s="11"/>
      <c r="N12" s="11">
        <f>VLOOKUP(M12,Barème!A:D,2,FALSE)</f>
        <v>0</v>
      </c>
    </row>
    <row r="13" spans="1:26">
      <c r="A13" s="12">
        <v>9</v>
      </c>
      <c r="B13" s="41" t="s">
        <v>651</v>
      </c>
      <c r="C13" s="41" t="s">
        <v>162</v>
      </c>
      <c r="D13" s="41" t="s">
        <v>652</v>
      </c>
      <c r="E13" s="5">
        <f t="shared" si="0"/>
        <v>619.5</v>
      </c>
      <c r="F13" s="6"/>
      <c r="G13" s="6">
        <f>VLOOKUP(F13,Barème!A:D,3,FALSE)</f>
        <v>0</v>
      </c>
      <c r="H13" s="8">
        <v>11</v>
      </c>
      <c r="I13" s="8">
        <f>VLOOKUP(H13,Barème!A:D,4,FALSE)</f>
        <v>240</v>
      </c>
      <c r="J13" s="10">
        <v>2</v>
      </c>
      <c r="K13" s="10">
        <f>VLOOKUP(J13,Barème!A:D,3,FALSE)</f>
        <v>217.5</v>
      </c>
      <c r="L13" s="1">
        <v>162</v>
      </c>
      <c r="M13" s="11"/>
      <c r="N13" s="11">
        <f>VLOOKUP(M13,Barème!A:D,2,FALSE)</f>
        <v>0</v>
      </c>
    </row>
    <row r="14" spans="1:26">
      <c r="A14" s="12">
        <v>10</v>
      </c>
      <c r="B14" s="24" t="s">
        <v>657</v>
      </c>
      <c r="C14" s="24" t="s">
        <v>658</v>
      </c>
      <c r="D14" s="24" t="s">
        <v>57</v>
      </c>
      <c r="E14" s="5">
        <f t="shared" si="0"/>
        <v>579</v>
      </c>
      <c r="F14" s="6">
        <v>11</v>
      </c>
      <c r="G14" s="6">
        <f>VLOOKUP(F14,Barème!A:D,3,FALSE)</f>
        <v>180</v>
      </c>
      <c r="H14" s="8">
        <v>22</v>
      </c>
      <c r="I14" s="8">
        <f>VLOOKUP(H14,Barème!A:D,4,FALSE)</f>
        <v>216</v>
      </c>
      <c r="J14" s="10">
        <v>10</v>
      </c>
      <c r="K14" s="10">
        <f>VLOOKUP(J14,Barème!A:D,3,FALSE)</f>
        <v>183</v>
      </c>
      <c r="L14" s="1"/>
      <c r="M14" s="11"/>
      <c r="N14" s="11">
        <f>VLOOKUP(M14,Barème!A:D,2,FALSE)</f>
        <v>0</v>
      </c>
    </row>
    <row r="15" spans="1:26">
      <c r="A15" s="12">
        <v>11</v>
      </c>
      <c r="B15" s="24" t="s">
        <v>662</v>
      </c>
      <c r="C15" s="24" t="s">
        <v>94</v>
      </c>
      <c r="D15" s="24" t="s">
        <v>19</v>
      </c>
      <c r="E15" s="5">
        <f t="shared" si="0"/>
        <v>538</v>
      </c>
      <c r="F15" s="6">
        <v>10</v>
      </c>
      <c r="G15" s="6">
        <f>VLOOKUP(F15,Barème!A:D,3,FALSE)</f>
        <v>183</v>
      </c>
      <c r="H15" s="8">
        <v>18</v>
      </c>
      <c r="I15" s="8">
        <f>VLOOKUP(H15,Barème!A:D,4,FALSE)</f>
        <v>224</v>
      </c>
      <c r="J15" s="10"/>
      <c r="K15" s="10">
        <f>VLOOKUP(J15,Barème!A:D,3,FALSE)</f>
        <v>0</v>
      </c>
      <c r="L15" s="1">
        <v>131</v>
      </c>
      <c r="M15" s="11"/>
      <c r="N15" s="11">
        <f>VLOOKUP(M15,Barème!A:D,2,FALSE)</f>
        <v>0</v>
      </c>
    </row>
    <row r="16" spans="1:26">
      <c r="A16" s="12">
        <v>12</v>
      </c>
      <c r="B16" s="41" t="s">
        <v>192</v>
      </c>
      <c r="C16" s="41" t="s">
        <v>669</v>
      </c>
      <c r="D16" s="41" t="s">
        <v>45</v>
      </c>
      <c r="E16" s="5">
        <f t="shared" si="0"/>
        <v>523.5</v>
      </c>
      <c r="F16" s="6" t="s">
        <v>205</v>
      </c>
      <c r="G16" s="6">
        <f>VLOOKUP(F16,Barème!A:D,3,FALSE)</f>
        <v>1.5</v>
      </c>
      <c r="H16" s="8">
        <v>23</v>
      </c>
      <c r="I16" s="8">
        <f>VLOOKUP(H16,Barème!A:D,4,FALSE)</f>
        <v>214</v>
      </c>
      <c r="J16" s="10">
        <v>11</v>
      </c>
      <c r="K16" s="10">
        <f>VLOOKUP(J16,Barème!A:D,3,FALSE)</f>
        <v>180</v>
      </c>
      <c r="L16" s="1">
        <v>128</v>
      </c>
      <c r="M16" s="11"/>
      <c r="N16" s="11">
        <f>VLOOKUP(M16,Barème!A:D,2,FALSE)</f>
        <v>0</v>
      </c>
    </row>
    <row r="17" spans="1:19">
      <c r="A17" s="12">
        <v>13</v>
      </c>
      <c r="B17" s="24" t="s">
        <v>194</v>
      </c>
      <c r="C17" s="24" t="s">
        <v>674</v>
      </c>
      <c r="D17" s="24" t="s">
        <v>95</v>
      </c>
      <c r="E17" s="5">
        <f t="shared" si="0"/>
        <v>497</v>
      </c>
      <c r="F17" s="6">
        <v>13</v>
      </c>
      <c r="G17" s="6">
        <f>VLOOKUP(F17,Barème!A:D,3,FALSE)</f>
        <v>175.5</v>
      </c>
      <c r="H17" s="8" t="s">
        <v>205</v>
      </c>
      <c r="I17" s="8">
        <f>VLOOKUP(H17,Barème!A:D,4,FALSE)</f>
        <v>2</v>
      </c>
      <c r="J17" s="10">
        <v>13</v>
      </c>
      <c r="K17" s="10">
        <f>VLOOKUP(J17,Barème!A:D,3,FALSE)</f>
        <v>175.5</v>
      </c>
      <c r="L17" s="1">
        <v>144</v>
      </c>
      <c r="M17" s="11"/>
      <c r="N17" s="11">
        <f>VLOOKUP(M17,Barème!A:D,2,FALSE)</f>
        <v>0</v>
      </c>
    </row>
    <row r="18" spans="1:19">
      <c r="A18" s="12">
        <v>14</v>
      </c>
      <c r="B18" s="41" t="s">
        <v>681</v>
      </c>
      <c r="C18" s="41" t="s">
        <v>682</v>
      </c>
      <c r="D18" s="41" t="s">
        <v>95</v>
      </c>
      <c r="E18" s="5">
        <f t="shared" si="0"/>
        <v>495</v>
      </c>
      <c r="F18" s="6"/>
      <c r="G18" s="6">
        <f>VLOOKUP(F18,Barème!A:D,3,FALSE)</f>
        <v>0</v>
      </c>
      <c r="H18" s="8">
        <v>24</v>
      </c>
      <c r="I18" s="8">
        <f>VLOOKUP(H18,Barème!A:D,4,FALSE)</f>
        <v>212</v>
      </c>
      <c r="J18" s="10">
        <v>16</v>
      </c>
      <c r="K18" s="10">
        <f>VLOOKUP(J18,Barème!A:D,3,FALSE)</f>
        <v>171</v>
      </c>
      <c r="L18" s="1">
        <v>112</v>
      </c>
      <c r="M18" s="11"/>
      <c r="N18" s="11">
        <f>VLOOKUP(M18,Barème!A:D,2,FALSE)</f>
        <v>0</v>
      </c>
    </row>
    <row r="19" spans="1:19">
      <c r="A19" s="12">
        <v>15</v>
      </c>
      <c r="B19" s="41" t="s">
        <v>688</v>
      </c>
      <c r="C19" s="41" t="s">
        <v>689</v>
      </c>
      <c r="D19" s="41" t="s">
        <v>39</v>
      </c>
      <c r="E19" s="5">
        <f t="shared" si="0"/>
        <v>485</v>
      </c>
      <c r="F19" s="6"/>
      <c r="G19" s="6">
        <f>VLOOKUP(F19,Barème!A:D,3,FALSE)</f>
        <v>0</v>
      </c>
      <c r="H19" s="8">
        <v>25</v>
      </c>
      <c r="I19" s="8">
        <f>VLOOKUP(H19,Barème!A:D,4,FALSE)</f>
        <v>210</v>
      </c>
      <c r="J19" s="10">
        <v>14</v>
      </c>
      <c r="K19" s="10">
        <f>VLOOKUP(J19,Barème!A:D,3,FALSE)</f>
        <v>174</v>
      </c>
      <c r="L19" s="1">
        <v>101</v>
      </c>
      <c r="M19" s="11"/>
      <c r="N19" s="11">
        <f>VLOOKUP(M19,Barème!A:D,2,FALSE)</f>
        <v>0</v>
      </c>
    </row>
    <row r="20" spans="1:19">
      <c r="A20" s="12">
        <v>16</v>
      </c>
      <c r="B20" s="24" t="s">
        <v>694</v>
      </c>
      <c r="C20" s="24" t="s">
        <v>695</v>
      </c>
      <c r="D20" s="24" t="s">
        <v>19</v>
      </c>
      <c r="E20" s="5">
        <f t="shared" si="0"/>
        <v>397</v>
      </c>
      <c r="F20" s="6">
        <v>1</v>
      </c>
      <c r="G20" s="6">
        <f>VLOOKUP(F20,Barème!A:D,3,FALSE)</f>
        <v>225</v>
      </c>
      <c r="H20" s="8"/>
      <c r="I20" s="8">
        <f>VLOOKUP(H20,Barème!A:D,4,FALSE)</f>
        <v>0</v>
      </c>
      <c r="J20" s="10"/>
      <c r="K20" s="10">
        <f>VLOOKUP(J20,Barème!A:D,3,FALSE)</f>
        <v>0</v>
      </c>
      <c r="L20" s="1">
        <v>172</v>
      </c>
      <c r="M20" s="11"/>
      <c r="N20" s="11">
        <f>VLOOKUP(M20,Barème!A:D,2,FALSE)</f>
        <v>0</v>
      </c>
    </row>
    <row r="21" spans="1:19" ht="15.75" customHeight="1">
      <c r="A21" s="12">
        <v>17</v>
      </c>
      <c r="B21" s="41" t="s">
        <v>700</v>
      </c>
      <c r="C21" s="41" t="s">
        <v>701</v>
      </c>
      <c r="D21" s="41" t="s">
        <v>239</v>
      </c>
      <c r="E21" s="5">
        <f t="shared" si="0"/>
        <v>336</v>
      </c>
      <c r="F21" s="6"/>
      <c r="G21" s="6">
        <f>VLOOKUP(F21,Barème!A:D,3,FALSE)</f>
        <v>0</v>
      </c>
      <c r="H21" s="8">
        <v>19</v>
      </c>
      <c r="I21" s="8">
        <f>VLOOKUP(H21,Barème!A:D,4,FALSE)</f>
        <v>222</v>
      </c>
      <c r="J21" s="10"/>
      <c r="K21" s="10">
        <f>VLOOKUP(J21,Barème!A:D,3,FALSE)</f>
        <v>0</v>
      </c>
      <c r="L21" s="1">
        <v>114</v>
      </c>
      <c r="M21" s="11"/>
      <c r="N21" s="11">
        <f>VLOOKUP(M21,Barème!A:D,2,FALSE)</f>
        <v>0</v>
      </c>
    </row>
    <row r="22" spans="1:19" ht="15.75" customHeight="1">
      <c r="A22" s="12">
        <v>18</v>
      </c>
      <c r="B22" s="24" t="s">
        <v>703</v>
      </c>
      <c r="C22" s="24" t="s">
        <v>135</v>
      </c>
      <c r="D22" s="41" t="s">
        <v>95</v>
      </c>
      <c r="E22" s="5">
        <f t="shared" si="0"/>
        <v>321.5</v>
      </c>
      <c r="F22" s="6" t="s">
        <v>205</v>
      </c>
      <c r="G22" s="6">
        <f>VLOOKUP(F22,Barème!A:D,3,FALSE)</f>
        <v>1.5</v>
      </c>
      <c r="H22" s="8"/>
      <c r="I22" s="8">
        <f>VLOOKUP(H22,Barème!A:D,4,FALSE)</f>
        <v>0</v>
      </c>
      <c r="J22" s="10">
        <v>12</v>
      </c>
      <c r="K22" s="10">
        <f>VLOOKUP(J22,Barème!A:D,3,FALSE)</f>
        <v>177</v>
      </c>
      <c r="L22" s="1">
        <v>143</v>
      </c>
      <c r="M22" s="11"/>
      <c r="N22" s="11">
        <f>VLOOKUP(M22,Barème!A:D,2,FALSE)</f>
        <v>0</v>
      </c>
    </row>
    <row r="23" spans="1:19" ht="15.75" customHeight="1">
      <c r="A23" s="12">
        <v>19</v>
      </c>
      <c r="B23" s="41" t="s">
        <v>24</v>
      </c>
      <c r="C23" s="41" t="s">
        <v>709</v>
      </c>
      <c r="D23" s="41" t="s">
        <v>19</v>
      </c>
      <c r="E23" s="5">
        <f t="shared" si="0"/>
        <v>308.5</v>
      </c>
      <c r="F23" s="6"/>
      <c r="G23" s="6">
        <f>VLOOKUP(F23,Barème!A:D,3,FALSE)</f>
        <v>0</v>
      </c>
      <c r="H23" s="8" t="s">
        <v>120</v>
      </c>
      <c r="I23" s="8">
        <f>VLOOKUP(H23,Barème!A:D,4,FALSE)</f>
        <v>2</v>
      </c>
      <c r="J23" s="10">
        <v>15</v>
      </c>
      <c r="K23" s="10">
        <f>VLOOKUP(J23,Barème!A:D,3,FALSE)</f>
        <v>172.5</v>
      </c>
      <c r="L23" s="1"/>
      <c r="M23" s="11">
        <v>5</v>
      </c>
      <c r="N23" s="11">
        <f>VLOOKUP(M23,Barème!A:D,2,FALSE)</f>
        <v>134</v>
      </c>
    </row>
    <row r="24" spans="1:19" ht="15.75" customHeight="1">
      <c r="A24" s="12">
        <v>20</v>
      </c>
      <c r="B24" s="24" t="s">
        <v>712</v>
      </c>
      <c r="C24" s="24" t="s">
        <v>713</v>
      </c>
      <c r="D24" s="24" t="s">
        <v>95</v>
      </c>
      <c r="E24" s="5">
        <f t="shared" si="0"/>
        <v>289</v>
      </c>
      <c r="F24" s="6">
        <v>12</v>
      </c>
      <c r="G24" s="6">
        <f>VLOOKUP(F24,Barème!A:D,3,FALSE)</f>
        <v>177</v>
      </c>
      <c r="H24" s="8"/>
      <c r="I24" s="8">
        <f>VLOOKUP(H24,Barème!A:D,4,FALSE)</f>
        <v>0</v>
      </c>
      <c r="J24" s="10"/>
      <c r="K24" s="10">
        <f>VLOOKUP(J24,Barème!A:D,3,FALSE)</f>
        <v>0</v>
      </c>
      <c r="L24" s="1">
        <v>112</v>
      </c>
      <c r="M24" s="11"/>
      <c r="N24" s="11">
        <f>VLOOKUP(M24,Barème!A:D,2,FALSE)</f>
        <v>0</v>
      </c>
    </row>
    <row r="25" spans="1:19" ht="15.75" customHeight="1">
      <c r="A25" s="12">
        <v>21</v>
      </c>
      <c r="B25" s="41" t="s">
        <v>716</v>
      </c>
      <c r="C25" s="41" t="s">
        <v>717</v>
      </c>
      <c r="D25" s="41" t="s">
        <v>64</v>
      </c>
      <c r="E25" s="5">
        <f t="shared" si="0"/>
        <v>274</v>
      </c>
      <c r="F25" s="6"/>
      <c r="G25" s="6">
        <f>VLOOKUP(F25,Barème!A:D,3,FALSE)</f>
        <v>0</v>
      </c>
      <c r="H25" s="8">
        <v>28</v>
      </c>
      <c r="I25" s="8">
        <f>VLOOKUP(H25,Barème!A:D,4,FALSE)</f>
        <v>204</v>
      </c>
      <c r="J25" s="10"/>
      <c r="K25" s="10">
        <f>VLOOKUP(J25,Barème!A:D,3,FALSE)</f>
        <v>0</v>
      </c>
      <c r="L25" s="1">
        <v>70</v>
      </c>
      <c r="M25" s="11"/>
      <c r="N25" s="11">
        <f>VLOOKUP(M25,Barème!A:D,2,FALSE)</f>
        <v>0</v>
      </c>
    </row>
    <row r="26" spans="1:19" ht="15.75" customHeight="1">
      <c r="A26" s="12">
        <v>22</v>
      </c>
      <c r="B26" s="24" t="s">
        <v>720</v>
      </c>
      <c r="C26" s="24" t="s">
        <v>721</v>
      </c>
      <c r="D26" s="24" t="s">
        <v>144</v>
      </c>
      <c r="E26" s="5">
        <f t="shared" si="0"/>
        <v>264.5</v>
      </c>
      <c r="F26" s="6"/>
      <c r="G26" s="6">
        <f>VLOOKUP(F26,Barème!A:D,3,FALSE)</f>
        <v>0</v>
      </c>
      <c r="H26" s="8"/>
      <c r="I26" s="8">
        <f>VLOOKUP(H26,Barème!A:D,4,FALSE)</f>
        <v>0</v>
      </c>
      <c r="J26" s="10">
        <v>17</v>
      </c>
      <c r="K26" s="10">
        <f>VLOOKUP(J26,Barème!A:D,3,FALSE)</f>
        <v>169.5</v>
      </c>
      <c r="L26" s="1">
        <v>95</v>
      </c>
      <c r="M26" s="11"/>
      <c r="N26" s="11">
        <f>VLOOKUP(M26,Barème!A:D,2,FALSE)</f>
        <v>0</v>
      </c>
    </row>
    <row r="27" spans="1:19" ht="15.75" customHeight="1">
      <c r="A27" s="12">
        <v>23</v>
      </c>
      <c r="B27" s="41" t="s">
        <v>726</v>
      </c>
      <c r="C27" s="41" t="s">
        <v>727</v>
      </c>
      <c r="D27" s="41" t="s">
        <v>36</v>
      </c>
      <c r="E27" s="5">
        <f t="shared" si="0"/>
        <v>256</v>
      </c>
      <c r="F27" s="6"/>
      <c r="G27" s="6">
        <f>VLOOKUP(F27,Barème!A:D,3,FALSE)</f>
        <v>0</v>
      </c>
      <c r="H27" s="8">
        <v>7</v>
      </c>
      <c r="I27" s="8">
        <f>VLOOKUP(H27,Barème!A:D,4,FALSE)</f>
        <v>256</v>
      </c>
      <c r="J27" s="10"/>
      <c r="K27" s="10">
        <f>VLOOKUP(J27,Barème!A:D,3,FALSE)</f>
        <v>0</v>
      </c>
      <c r="L27" s="1"/>
      <c r="M27" s="11"/>
      <c r="N27" s="11">
        <f>VLOOKUP(M27,Barème!A:D,2,FALSE)</f>
        <v>0</v>
      </c>
    </row>
    <row r="28" spans="1:19" ht="15.75" customHeight="1">
      <c r="A28" s="12">
        <v>24</v>
      </c>
      <c r="B28" s="24" t="s">
        <v>730</v>
      </c>
      <c r="C28" s="24" t="s">
        <v>732</v>
      </c>
      <c r="D28" s="24" t="s">
        <v>129</v>
      </c>
      <c r="E28" s="5">
        <f t="shared" si="0"/>
        <v>255</v>
      </c>
      <c r="F28" s="6"/>
      <c r="G28" s="6">
        <f>VLOOKUP(F28,Barème!A:D,3,FALSE)</f>
        <v>0</v>
      </c>
      <c r="H28" s="8"/>
      <c r="I28" s="8">
        <f>VLOOKUP(H28,Barème!A:D,4,FALSE)</f>
        <v>0</v>
      </c>
      <c r="J28" s="10">
        <v>18</v>
      </c>
      <c r="K28" s="10">
        <f>VLOOKUP(J28,Barème!A:D,3,FALSE)</f>
        <v>168</v>
      </c>
      <c r="L28" s="1">
        <v>87</v>
      </c>
      <c r="M28" s="11"/>
      <c r="N28" s="11">
        <f>VLOOKUP(M28,Barème!A:D,2,FALSE)</f>
        <v>0</v>
      </c>
    </row>
    <row r="29" spans="1:19" ht="15.75" customHeight="1">
      <c r="A29" s="12">
        <v>25</v>
      </c>
      <c r="B29" s="24" t="s">
        <v>371</v>
      </c>
      <c r="C29" s="24" t="s">
        <v>735</v>
      </c>
      <c r="D29" s="24" t="s">
        <v>23</v>
      </c>
      <c r="E29" s="5">
        <f t="shared" si="0"/>
        <v>250</v>
      </c>
      <c r="F29" s="6">
        <v>14</v>
      </c>
      <c r="G29" s="6">
        <f>VLOOKUP(F29,Barème!A:D,3,FALSE)</f>
        <v>174</v>
      </c>
      <c r="H29" s="8"/>
      <c r="I29" s="8">
        <f>VLOOKUP(H29,Barème!A:D,4,FALSE)</f>
        <v>0</v>
      </c>
      <c r="J29" s="10"/>
      <c r="K29" s="10">
        <f>VLOOKUP(J29,Barème!A:D,3,FALSE)</f>
        <v>0</v>
      </c>
      <c r="L29" s="1">
        <v>76</v>
      </c>
      <c r="M29" s="11"/>
      <c r="N29" s="11">
        <f>VLOOKUP(M29,Barème!A:D,2,FALSE)</f>
        <v>0</v>
      </c>
    </row>
    <row r="30" spans="1:19" ht="15.75" customHeight="1">
      <c r="A30" s="12">
        <v>26</v>
      </c>
      <c r="B30" s="41" t="s">
        <v>738</v>
      </c>
      <c r="C30" s="41" t="s">
        <v>740</v>
      </c>
      <c r="D30" s="41" t="s">
        <v>141</v>
      </c>
      <c r="E30" s="5">
        <f t="shared" si="0"/>
        <v>220</v>
      </c>
      <c r="F30" s="6"/>
      <c r="G30" s="6">
        <f>VLOOKUP(F30,Barème!A:D,3,FALSE)</f>
        <v>0</v>
      </c>
      <c r="H30" s="8">
        <v>20</v>
      </c>
      <c r="I30" s="8">
        <f>VLOOKUP(H30,Barème!A:D,4,FALSE)</f>
        <v>220</v>
      </c>
      <c r="J30" s="10"/>
      <c r="K30" s="10">
        <f>VLOOKUP(J30,Barème!A:D,3,FALSE)</f>
        <v>0</v>
      </c>
      <c r="L30" s="1"/>
      <c r="M30" s="11"/>
      <c r="N30" s="11">
        <f>VLOOKUP(M30,Barème!A:D,2,FALSE)</f>
        <v>0</v>
      </c>
      <c r="P30" s="2"/>
      <c r="Q30" s="2"/>
      <c r="R30" s="2"/>
      <c r="S30" s="16"/>
    </row>
    <row r="31" spans="1:19" ht="15.75" customHeight="1">
      <c r="A31" s="12">
        <v>27</v>
      </c>
      <c r="B31" s="42" t="s">
        <v>745</v>
      </c>
      <c r="C31" s="42" t="s">
        <v>740</v>
      </c>
      <c r="D31" s="42" t="s">
        <v>746</v>
      </c>
      <c r="E31" s="5">
        <f t="shared" si="0"/>
        <v>200</v>
      </c>
      <c r="F31" s="6"/>
      <c r="G31" s="6">
        <f>VLOOKUP(F31,Barème!A:D,3,FALSE)</f>
        <v>0</v>
      </c>
      <c r="H31" s="8">
        <v>30</v>
      </c>
      <c r="I31" s="8">
        <f>VLOOKUP(H31,Barème!A:D,4,FALSE)</f>
        <v>200</v>
      </c>
      <c r="J31" s="10"/>
      <c r="K31" s="10">
        <f>VLOOKUP(J31,Barème!A:D,3,FALSE)</f>
        <v>0</v>
      </c>
      <c r="L31" s="1"/>
      <c r="M31" s="11"/>
      <c r="N31" s="11">
        <f>VLOOKUP(M31,Barème!A:D,2,FALSE)</f>
        <v>0</v>
      </c>
      <c r="P31" s="2"/>
      <c r="Q31" s="2"/>
      <c r="R31" s="2"/>
      <c r="S31" s="16"/>
    </row>
    <row r="32" spans="1:19" ht="15.75" customHeight="1">
      <c r="A32" s="12">
        <v>28</v>
      </c>
      <c r="B32" s="24" t="s">
        <v>244</v>
      </c>
      <c r="C32" s="24" t="s">
        <v>749</v>
      </c>
      <c r="D32" s="24" t="s">
        <v>119</v>
      </c>
      <c r="E32" s="5">
        <f t="shared" si="0"/>
        <v>124</v>
      </c>
      <c r="F32" s="6"/>
      <c r="G32" s="6">
        <f>VLOOKUP(F32,Barème!A:D,3,FALSE)</f>
        <v>0</v>
      </c>
      <c r="H32" s="8"/>
      <c r="I32" s="8">
        <f>VLOOKUP(H32,Barème!A:D,4,FALSE)</f>
        <v>0</v>
      </c>
      <c r="J32" s="10"/>
      <c r="K32" s="10">
        <f>VLOOKUP(J32,Barème!A:D,3,FALSE)</f>
        <v>0</v>
      </c>
      <c r="L32" s="1"/>
      <c r="M32" s="11">
        <v>9</v>
      </c>
      <c r="N32" s="11">
        <f>VLOOKUP(M32,Barème!A:D,2,FALSE)</f>
        <v>124</v>
      </c>
      <c r="O32" s="16"/>
    </row>
    <row r="33" spans="1:15" ht="15.75" customHeight="1">
      <c r="A33" s="12">
        <v>29</v>
      </c>
      <c r="B33" s="24" t="s">
        <v>752</v>
      </c>
      <c r="C33" s="24" t="s">
        <v>59</v>
      </c>
      <c r="D33" s="24" t="s">
        <v>227</v>
      </c>
      <c r="E33" s="5">
        <f t="shared" si="0"/>
        <v>122</v>
      </c>
      <c r="F33" s="6"/>
      <c r="G33" s="6">
        <f>VLOOKUP(F33,Barème!A:D,3,FALSE)</f>
        <v>0</v>
      </c>
      <c r="H33" s="8"/>
      <c r="I33" s="8">
        <f>VLOOKUP(H33,Barème!A:D,4,FALSE)</f>
        <v>0</v>
      </c>
      <c r="J33" s="10"/>
      <c r="K33" s="10">
        <f>VLOOKUP(J33,Barème!A:D,3,FALSE)</f>
        <v>0</v>
      </c>
      <c r="L33" s="1"/>
      <c r="M33" s="11">
        <v>10</v>
      </c>
      <c r="N33" s="11">
        <f>VLOOKUP(M33,Barème!A:D,2,FALSE)</f>
        <v>122</v>
      </c>
      <c r="O33" s="16"/>
    </row>
    <row r="34" spans="1:15" ht="15.75" customHeight="1">
      <c r="A34" s="12">
        <v>30</v>
      </c>
      <c r="B34" s="24" t="s">
        <v>753</v>
      </c>
      <c r="C34" s="24" t="s">
        <v>754</v>
      </c>
      <c r="D34" s="24" t="s">
        <v>296</v>
      </c>
      <c r="E34" s="5">
        <f t="shared" si="0"/>
        <v>93</v>
      </c>
      <c r="F34" s="6"/>
      <c r="G34" s="6">
        <f>VLOOKUP(F34,Barème!A:D,3,FALSE)</f>
        <v>0</v>
      </c>
      <c r="H34" s="8"/>
      <c r="I34" s="8">
        <f>VLOOKUP(H34,Barème!A:D,4,FALSE)</f>
        <v>0</v>
      </c>
      <c r="J34" s="10"/>
      <c r="K34" s="10">
        <f>VLOOKUP(J34,Barème!A:D,3,FALSE)</f>
        <v>0</v>
      </c>
      <c r="L34" s="1">
        <v>93</v>
      </c>
      <c r="M34" s="11"/>
      <c r="N34" s="11">
        <f>VLOOKUP(M34,Barème!A:D,2,FALSE)</f>
        <v>0</v>
      </c>
      <c r="O34" s="16"/>
    </row>
    <row r="35" spans="1:15" ht="15.75" customHeight="1">
      <c r="A35" s="12">
        <v>31</v>
      </c>
      <c r="B35" s="24" t="s">
        <v>759</v>
      </c>
      <c r="C35" s="24" t="s">
        <v>760</v>
      </c>
      <c r="D35" s="24" t="s">
        <v>57</v>
      </c>
      <c r="E35" s="5">
        <f t="shared" si="0"/>
        <v>82</v>
      </c>
      <c r="F35" s="6"/>
      <c r="G35" s="6">
        <f>VLOOKUP(F35,Barème!A:D,3,FALSE)</f>
        <v>0</v>
      </c>
      <c r="H35" s="8"/>
      <c r="I35" s="8">
        <f>VLOOKUP(H35,Barème!A:D,4,FALSE)</f>
        <v>0</v>
      </c>
      <c r="J35" s="10"/>
      <c r="K35" s="10">
        <f>VLOOKUP(J35,Barème!A:D,3,FALSE)</f>
        <v>0</v>
      </c>
      <c r="L35" s="1">
        <v>82</v>
      </c>
      <c r="M35" s="11"/>
      <c r="N35" s="11">
        <f>VLOOKUP(M35,Barème!A:D,2,FALSE)</f>
        <v>0</v>
      </c>
      <c r="O35" s="16"/>
    </row>
    <row r="36" spans="1:15" ht="15.75" customHeight="1">
      <c r="A36" s="12">
        <v>32</v>
      </c>
      <c r="B36" s="24" t="s">
        <v>765</v>
      </c>
      <c r="C36" s="24" t="s">
        <v>353</v>
      </c>
      <c r="D36" s="24" t="s">
        <v>129</v>
      </c>
      <c r="E36" s="5">
        <f t="shared" si="0"/>
        <v>81</v>
      </c>
      <c r="F36" s="6"/>
      <c r="G36" s="6">
        <f>VLOOKUP(F36,Barème!A:D,3,FALSE)</f>
        <v>0</v>
      </c>
      <c r="H36" s="8"/>
      <c r="I36" s="8">
        <f>VLOOKUP(H36,Barème!A:D,4,FALSE)</f>
        <v>0</v>
      </c>
      <c r="J36" s="10"/>
      <c r="K36" s="10">
        <f>VLOOKUP(J36,Barème!A:D,3,FALSE)</f>
        <v>0</v>
      </c>
      <c r="L36" s="1">
        <v>81</v>
      </c>
      <c r="M36" s="11"/>
      <c r="N36" s="11">
        <f>VLOOKUP(M36,Barème!A:D,2,FALSE)</f>
        <v>0</v>
      </c>
      <c r="O36" s="16"/>
    </row>
    <row r="37" spans="1:15" ht="15.75" customHeight="1">
      <c r="A37" s="12">
        <v>33</v>
      </c>
      <c r="B37" s="24" t="s">
        <v>769</v>
      </c>
      <c r="C37" s="24" t="s">
        <v>770</v>
      </c>
      <c r="D37" s="24" t="s">
        <v>273</v>
      </c>
      <c r="E37" s="5">
        <f t="shared" si="0"/>
        <v>69</v>
      </c>
      <c r="F37" s="6"/>
      <c r="G37" s="6">
        <f>VLOOKUP(F37,Barème!A:D,3,FALSE)</f>
        <v>0</v>
      </c>
      <c r="H37" s="8"/>
      <c r="I37" s="8">
        <f>VLOOKUP(H37,Barème!A:D,4,FALSE)</f>
        <v>0</v>
      </c>
      <c r="J37" s="10"/>
      <c r="K37" s="10">
        <f>VLOOKUP(J37,Barème!A:D,3,FALSE)</f>
        <v>0</v>
      </c>
      <c r="L37" s="1">
        <v>69</v>
      </c>
      <c r="M37" s="11"/>
      <c r="N37" s="11">
        <f>VLOOKUP(M37,Barème!A:D,2,FALSE)</f>
        <v>0</v>
      </c>
      <c r="O37" s="16"/>
    </row>
    <row r="38" spans="1:15" ht="15.75" customHeight="1">
      <c r="A38" s="12">
        <v>34</v>
      </c>
      <c r="B38" s="24" t="s">
        <v>378</v>
      </c>
      <c r="C38" s="24" t="s">
        <v>772</v>
      </c>
      <c r="D38" s="24" t="s">
        <v>28</v>
      </c>
      <c r="E38" s="5">
        <f t="shared" si="0"/>
        <v>64</v>
      </c>
      <c r="F38" s="6"/>
      <c r="G38" s="6">
        <f>VLOOKUP(F38,Barème!A:D,3,FALSE)</f>
        <v>0</v>
      </c>
      <c r="H38" s="8"/>
      <c r="I38" s="8">
        <f>VLOOKUP(H38,Barème!A:D,4,FALSE)</f>
        <v>0</v>
      </c>
      <c r="J38" s="10"/>
      <c r="K38" s="10">
        <f>VLOOKUP(J38,Barème!A:D,3,FALSE)</f>
        <v>0</v>
      </c>
      <c r="L38" s="1">
        <v>64</v>
      </c>
      <c r="M38" s="11"/>
      <c r="N38" s="11">
        <f>VLOOKUP(M38,Barème!A:D,2,FALSE)</f>
        <v>0</v>
      </c>
      <c r="O38" s="16"/>
    </row>
    <row r="39" spans="1:15" ht="15.75" customHeight="1">
      <c r="A39" s="12">
        <v>35</v>
      </c>
      <c r="B39" s="24" t="s">
        <v>775</v>
      </c>
      <c r="C39" s="24" t="s">
        <v>41</v>
      </c>
      <c r="D39" s="24" t="s">
        <v>273</v>
      </c>
      <c r="E39" s="5">
        <f t="shared" si="0"/>
        <v>55</v>
      </c>
      <c r="F39" s="6"/>
      <c r="G39" s="6">
        <f>VLOOKUP(F39,Barème!A:D,3,FALSE)</f>
        <v>0</v>
      </c>
      <c r="H39" s="8"/>
      <c r="I39" s="8">
        <f>VLOOKUP(H39,Barème!A:D,4,FALSE)</f>
        <v>0</v>
      </c>
      <c r="J39" s="10"/>
      <c r="K39" s="10">
        <f>VLOOKUP(J39,Barème!A:D,3,FALSE)</f>
        <v>0</v>
      </c>
      <c r="L39" s="1">
        <v>55</v>
      </c>
      <c r="M39" s="11"/>
      <c r="N39" s="11">
        <f>VLOOKUP(M39,Barème!A:D,2,FALSE)</f>
        <v>0</v>
      </c>
      <c r="O39" s="16"/>
    </row>
    <row r="40" spans="1:15" ht="15.75" customHeight="1">
      <c r="A40" s="12">
        <v>36</v>
      </c>
      <c r="B40" s="24" t="s">
        <v>433</v>
      </c>
      <c r="C40" s="24" t="s">
        <v>777</v>
      </c>
      <c r="D40" s="24" t="s">
        <v>95</v>
      </c>
      <c r="E40" s="5">
        <f t="shared" si="0"/>
        <v>49</v>
      </c>
      <c r="F40" s="6"/>
      <c r="G40" s="6">
        <f>VLOOKUP(F40,Barème!A:D,3,FALSE)</f>
        <v>0</v>
      </c>
      <c r="H40" s="8"/>
      <c r="I40" s="8">
        <f>VLOOKUP(H40,Barème!A:D,4,FALSE)</f>
        <v>0</v>
      </c>
      <c r="J40" s="10"/>
      <c r="K40" s="10">
        <f>VLOOKUP(J40,Barème!A:D,3,FALSE)</f>
        <v>0</v>
      </c>
      <c r="L40" s="1">
        <v>49</v>
      </c>
      <c r="M40" s="11"/>
      <c r="N40" s="11">
        <f>VLOOKUP(M40,Barème!A:D,2,FALSE)</f>
        <v>0</v>
      </c>
      <c r="O40" s="16"/>
    </row>
    <row r="41" spans="1:15" ht="15.75" customHeight="1">
      <c r="A41" s="12">
        <v>37</v>
      </c>
      <c r="B41" s="24" t="s">
        <v>779</v>
      </c>
      <c r="C41" s="24" t="s">
        <v>780</v>
      </c>
      <c r="D41" s="24" t="s">
        <v>781</v>
      </c>
      <c r="E41" s="5">
        <f t="shared" si="0"/>
        <v>36</v>
      </c>
      <c r="F41" s="6"/>
      <c r="G41" s="6">
        <f>VLOOKUP(F41,Barème!A:D,3,FALSE)</f>
        <v>0</v>
      </c>
      <c r="H41" s="8"/>
      <c r="I41" s="8">
        <f>VLOOKUP(H41,Barème!A:D,4,FALSE)</f>
        <v>0</v>
      </c>
      <c r="J41" s="10"/>
      <c r="K41" s="10">
        <f>VLOOKUP(J41,Barème!A:D,3,FALSE)</f>
        <v>0</v>
      </c>
      <c r="L41" s="1">
        <v>36</v>
      </c>
      <c r="M41" s="11"/>
      <c r="N41" s="11">
        <f>VLOOKUP(M41,Barème!A:D,2,FALSE)</f>
        <v>0</v>
      </c>
      <c r="O41" s="16"/>
    </row>
    <row r="42" spans="1:15" ht="15.75" customHeight="1">
      <c r="A42" s="12">
        <v>38</v>
      </c>
      <c r="B42" s="24" t="s">
        <v>462</v>
      </c>
      <c r="C42" s="24" t="s">
        <v>783</v>
      </c>
      <c r="D42" s="24" t="s">
        <v>354</v>
      </c>
      <c r="E42" s="5">
        <f t="shared" si="0"/>
        <v>35</v>
      </c>
      <c r="F42" s="6"/>
      <c r="G42" s="6">
        <f>VLOOKUP(F42,Barème!A:D,3,FALSE)</f>
        <v>0</v>
      </c>
      <c r="H42" s="8"/>
      <c r="I42" s="8">
        <f>VLOOKUP(H42,Barème!A:D,4,FALSE)</f>
        <v>0</v>
      </c>
      <c r="J42" s="10"/>
      <c r="K42" s="10">
        <f>VLOOKUP(J42,Barème!A:D,3,FALSE)</f>
        <v>0</v>
      </c>
      <c r="L42" s="1">
        <v>35</v>
      </c>
      <c r="M42" s="11"/>
      <c r="N42" s="11">
        <f>VLOOKUP(M42,Barème!A:D,2,FALSE)</f>
        <v>0</v>
      </c>
    </row>
    <row r="43" spans="1:15" ht="15.75" customHeight="1">
      <c r="A43" s="12">
        <v>39</v>
      </c>
      <c r="B43" s="24" t="s">
        <v>108</v>
      </c>
      <c r="C43" s="24" t="s">
        <v>784</v>
      </c>
      <c r="D43" s="24" t="s">
        <v>338</v>
      </c>
      <c r="E43" s="5">
        <f t="shared" si="0"/>
        <v>26</v>
      </c>
      <c r="F43" s="6"/>
      <c r="G43" s="6">
        <f>VLOOKUP(F43,Barème!A:D,3,FALSE)</f>
        <v>0</v>
      </c>
      <c r="H43" s="8"/>
      <c r="I43" s="8">
        <f>VLOOKUP(H43,Barème!A:D,4,FALSE)</f>
        <v>0</v>
      </c>
      <c r="J43" s="10"/>
      <c r="K43" s="10">
        <f>VLOOKUP(J43,Barème!A:D,3,FALSE)</f>
        <v>0</v>
      </c>
      <c r="L43" s="1">
        <v>26</v>
      </c>
      <c r="M43" s="11"/>
      <c r="N43" s="11">
        <f>VLOOKUP(M43,Barème!A:D,2,FALSE)</f>
        <v>0</v>
      </c>
    </row>
    <row r="44" spans="1:15" ht="15.75" customHeight="1">
      <c r="A44" s="13"/>
      <c r="E44" s="40"/>
      <c r="F44" s="13"/>
      <c r="G44" s="13"/>
      <c r="H44" s="13"/>
      <c r="I44" s="13"/>
      <c r="M44" s="13"/>
    </row>
    <row r="45" spans="1:15" ht="15.75" customHeight="1">
      <c r="A45" s="13"/>
      <c r="E45" s="40"/>
      <c r="F45" s="13"/>
      <c r="G45" s="13"/>
      <c r="H45" s="13"/>
      <c r="I45" s="13"/>
      <c r="M45" s="13"/>
    </row>
    <row r="46" spans="1:15" ht="15.75" customHeight="1">
      <c r="A46" s="13"/>
      <c r="E46" s="40"/>
      <c r="F46" s="13"/>
      <c r="G46" s="13"/>
      <c r="H46" s="13"/>
      <c r="I46" s="13"/>
      <c r="M46" s="13"/>
    </row>
    <row r="47" spans="1:15" ht="15.75" customHeight="1">
      <c r="A47" s="13"/>
      <c r="E47" s="40"/>
      <c r="F47" s="13"/>
      <c r="G47" s="13"/>
      <c r="H47" s="13"/>
      <c r="I47" s="13"/>
      <c r="M47" s="13"/>
    </row>
    <row r="48" spans="1:15" ht="15.75" customHeight="1">
      <c r="A48" s="13"/>
      <c r="E48" s="40"/>
      <c r="F48" s="13"/>
      <c r="G48" s="13"/>
      <c r="H48" s="13"/>
      <c r="I48" s="13"/>
      <c r="M48" s="13"/>
    </row>
    <row r="49" spans="1:13" ht="15.75" customHeight="1">
      <c r="A49" s="13"/>
      <c r="E49" s="40"/>
      <c r="F49" s="13"/>
      <c r="G49" s="13"/>
      <c r="H49" s="13"/>
      <c r="I49" s="13"/>
      <c r="M49" s="13"/>
    </row>
    <row r="50" spans="1:13" ht="15.75" customHeight="1">
      <c r="A50" s="13"/>
      <c r="E50" s="40"/>
      <c r="F50" s="13"/>
      <c r="G50" s="13"/>
      <c r="H50" s="13"/>
      <c r="I50" s="13"/>
      <c r="M50" s="13"/>
    </row>
    <row r="51" spans="1:13" ht="15.75" customHeight="1">
      <c r="A51" s="13"/>
      <c r="E51" s="40"/>
      <c r="F51" s="13"/>
      <c r="G51" s="13"/>
      <c r="H51" s="13"/>
      <c r="I51" s="13"/>
      <c r="M51" s="13"/>
    </row>
    <row r="52" spans="1:13" ht="15.75" customHeight="1">
      <c r="A52" s="13"/>
      <c r="E52" s="40"/>
      <c r="F52" s="13"/>
      <c r="G52" s="13"/>
      <c r="H52" s="13"/>
      <c r="I52" s="13"/>
      <c r="M52" s="13"/>
    </row>
    <row r="53" spans="1:13" ht="15.75" customHeight="1">
      <c r="A53" s="13"/>
      <c r="E53" s="40"/>
      <c r="F53" s="13"/>
      <c r="G53" s="13"/>
      <c r="H53" s="13"/>
      <c r="I53" s="13"/>
      <c r="M53" s="13"/>
    </row>
    <row r="54" spans="1:13" ht="15.75" customHeight="1">
      <c r="A54" s="13"/>
      <c r="E54" s="40"/>
      <c r="F54" s="13"/>
      <c r="G54" s="13"/>
      <c r="H54" s="13"/>
      <c r="I54" s="13"/>
      <c r="M54" s="13"/>
    </row>
    <row r="55" spans="1:13" ht="15.75" customHeight="1">
      <c r="A55" s="13"/>
      <c r="E55" s="40"/>
      <c r="F55" s="13"/>
      <c r="G55" s="13"/>
      <c r="H55" s="13"/>
      <c r="I55" s="13"/>
      <c r="M55" s="13"/>
    </row>
    <row r="56" spans="1:13" ht="15.75" customHeight="1">
      <c r="A56" s="13"/>
      <c r="E56" s="40"/>
      <c r="F56" s="13"/>
      <c r="G56" s="13"/>
      <c r="H56" s="13"/>
      <c r="I56" s="13"/>
      <c r="M56" s="13"/>
    </row>
    <row r="57" spans="1:13" ht="15.75" customHeight="1">
      <c r="A57" s="13"/>
      <c r="E57" s="40"/>
      <c r="F57" s="13"/>
      <c r="G57" s="13"/>
      <c r="H57" s="13"/>
      <c r="I57" s="13"/>
      <c r="M57" s="13"/>
    </row>
    <row r="58" spans="1:13" ht="15.75" customHeight="1">
      <c r="A58" s="13"/>
      <c r="E58" s="40"/>
      <c r="F58" s="13"/>
      <c r="G58" s="13"/>
      <c r="H58" s="13"/>
      <c r="I58" s="13"/>
      <c r="M58" s="13"/>
    </row>
    <row r="59" spans="1:13" ht="15.75" customHeight="1">
      <c r="A59" s="13"/>
      <c r="E59" s="40"/>
      <c r="F59" s="13"/>
      <c r="G59" s="13"/>
      <c r="H59" s="13"/>
      <c r="I59" s="13"/>
      <c r="M59" s="13"/>
    </row>
    <row r="60" spans="1:13" ht="15.75" customHeight="1">
      <c r="A60" s="13"/>
      <c r="E60" s="40"/>
      <c r="F60" s="13"/>
      <c r="G60" s="13"/>
      <c r="H60" s="13"/>
      <c r="I60" s="13"/>
      <c r="M60" s="13"/>
    </row>
    <row r="61" spans="1:13" ht="15.75" customHeight="1">
      <c r="A61" s="13"/>
      <c r="E61" s="40"/>
      <c r="F61" s="13"/>
      <c r="G61" s="13"/>
      <c r="H61" s="13"/>
      <c r="I61" s="13"/>
      <c r="M61" s="13"/>
    </row>
    <row r="62" spans="1:13" ht="15.75" customHeight="1">
      <c r="A62" s="13"/>
      <c r="E62" s="40"/>
      <c r="F62" s="13"/>
      <c r="G62" s="13"/>
      <c r="H62" s="13"/>
      <c r="I62" s="13"/>
      <c r="M62" s="13"/>
    </row>
    <row r="63" spans="1:13" ht="15.75" customHeight="1">
      <c r="A63" s="13"/>
      <c r="E63" s="40"/>
      <c r="F63" s="13"/>
      <c r="G63" s="13"/>
      <c r="H63" s="13"/>
      <c r="I63" s="13"/>
      <c r="M63" s="13"/>
    </row>
    <row r="64" spans="1:13" ht="15.75" customHeight="1">
      <c r="A64" s="13"/>
      <c r="E64" s="40"/>
      <c r="F64" s="13"/>
      <c r="G64" s="13"/>
      <c r="H64" s="13"/>
      <c r="I64" s="13"/>
      <c r="M64" s="13"/>
    </row>
    <row r="65" spans="1:13" ht="15.75" customHeight="1">
      <c r="A65" s="13"/>
      <c r="E65" s="40"/>
      <c r="F65" s="13"/>
      <c r="G65" s="13"/>
      <c r="H65" s="13"/>
      <c r="I65" s="13"/>
      <c r="M65" s="13"/>
    </row>
    <row r="66" spans="1:13" ht="15.75" customHeight="1">
      <c r="A66" s="13"/>
      <c r="E66" s="40"/>
      <c r="F66" s="13"/>
      <c r="G66" s="13"/>
      <c r="H66" s="13"/>
      <c r="I66" s="13"/>
      <c r="M66" s="13"/>
    </row>
    <row r="67" spans="1:13" ht="15.75" customHeight="1">
      <c r="A67" s="13"/>
      <c r="E67" s="40"/>
      <c r="F67" s="13"/>
      <c r="G67" s="13"/>
      <c r="H67" s="13"/>
      <c r="I67" s="13"/>
      <c r="M67" s="13"/>
    </row>
    <row r="68" spans="1:13" ht="15.75" customHeight="1">
      <c r="A68" s="13"/>
      <c r="E68" s="40"/>
      <c r="F68" s="13"/>
      <c r="G68" s="13"/>
      <c r="H68" s="13"/>
      <c r="I68" s="13"/>
      <c r="M68" s="13"/>
    </row>
    <row r="69" spans="1:13" ht="15.75" customHeight="1">
      <c r="A69" s="13"/>
      <c r="E69" s="40"/>
      <c r="F69" s="13"/>
      <c r="G69" s="13"/>
      <c r="H69" s="13"/>
      <c r="I69" s="13"/>
      <c r="M69" s="13"/>
    </row>
    <row r="70" spans="1:13" ht="15.75" customHeight="1">
      <c r="A70" s="13"/>
      <c r="E70" s="40"/>
      <c r="F70" s="13"/>
      <c r="G70" s="13"/>
      <c r="H70" s="13"/>
      <c r="I70" s="13"/>
      <c r="M70" s="13"/>
    </row>
    <row r="71" spans="1:13" ht="15.75" customHeight="1">
      <c r="A71" s="13"/>
      <c r="E71" s="40"/>
      <c r="F71" s="13"/>
      <c r="G71" s="13"/>
      <c r="H71" s="13"/>
      <c r="I71" s="13"/>
      <c r="M71" s="13"/>
    </row>
    <row r="72" spans="1:13" ht="15.75" customHeight="1">
      <c r="A72" s="13"/>
      <c r="E72" s="40"/>
      <c r="F72" s="13"/>
      <c r="G72" s="13"/>
      <c r="H72" s="13"/>
      <c r="I72" s="13"/>
      <c r="M72" s="13"/>
    </row>
    <row r="73" spans="1:13" ht="15.75" customHeight="1">
      <c r="A73" s="13"/>
      <c r="E73" s="40"/>
      <c r="F73" s="13"/>
      <c r="G73" s="13"/>
      <c r="H73" s="13"/>
      <c r="I73" s="13"/>
      <c r="M73" s="13"/>
    </row>
    <row r="74" spans="1:13" ht="15.75" customHeight="1">
      <c r="A74" s="13"/>
      <c r="E74" s="40"/>
      <c r="F74" s="13"/>
      <c r="G74" s="13"/>
      <c r="H74" s="13"/>
      <c r="I74" s="13"/>
      <c r="M74" s="13"/>
    </row>
    <row r="75" spans="1:13" ht="15.75" customHeight="1">
      <c r="A75" s="13"/>
      <c r="E75" s="40"/>
      <c r="F75" s="13"/>
      <c r="G75" s="13"/>
      <c r="H75" s="13"/>
      <c r="I75" s="13"/>
      <c r="M75" s="13"/>
    </row>
    <row r="76" spans="1:13" ht="15.75" customHeight="1">
      <c r="A76" s="13"/>
      <c r="E76" s="40"/>
      <c r="F76" s="13"/>
      <c r="G76" s="13"/>
      <c r="H76" s="13"/>
      <c r="I76" s="13"/>
      <c r="M76" s="13"/>
    </row>
    <row r="77" spans="1:13" ht="15.75" customHeight="1">
      <c r="A77" s="13"/>
      <c r="E77" s="40"/>
      <c r="F77" s="13"/>
      <c r="G77" s="13"/>
      <c r="H77" s="13"/>
      <c r="I77" s="13"/>
      <c r="M77" s="13"/>
    </row>
    <row r="78" spans="1:13" ht="15.75" customHeight="1">
      <c r="A78" s="13"/>
      <c r="E78" s="40"/>
      <c r="F78" s="13"/>
      <c r="G78" s="13"/>
      <c r="H78" s="13"/>
      <c r="I78" s="13"/>
      <c r="M78" s="13"/>
    </row>
    <row r="79" spans="1:13" ht="15.75" customHeight="1">
      <c r="A79" s="13"/>
      <c r="E79" s="40"/>
      <c r="F79" s="13"/>
      <c r="G79" s="13"/>
      <c r="H79" s="13"/>
      <c r="I79" s="13"/>
      <c r="M79" s="13"/>
    </row>
    <row r="80" spans="1:13" ht="15.75" customHeight="1">
      <c r="A80" s="13"/>
      <c r="E80" s="40"/>
      <c r="F80" s="13"/>
      <c r="G80" s="13"/>
      <c r="H80" s="13"/>
      <c r="I80" s="13"/>
      <c r="M80" s="13"/>
    </row>
    <row r="81" spans="1:13" ht="15.75" customHeight="1">
      <c r="A81" s="13"/>
      <c r="E81" s="40"/>
      <c r="F81" s="13"/>
      <c r="G81" s="13"/>
      <c r="H81" s="13"/>
      <c r="I81" s="13"/>
      <c r="M81" s="13"/>
    </row>
    <row r="82" spans="1:13" ht="15.75" customHeight="1">
      <c r="A82" s="13"/>
      <c r="E82" s="40"/>
      <c r="F82" s="13"/>
      <c r="G82" s="13"/>
      <c r="H82" s="13"/>
      <c r="I82" s="13"/>
      <c r="M82" s="13"/>
    </row>
    <row r="83" spans="1:13" ht="15.75" customHeight="1">
      <c r="A83" s="13"/>
      <c r="E83" s="40"/>
      <c r="F83" s="13"/>
      <c r="G83" s="13"/>
      <c r="H83" s="13"/>
      <c r="I83" s="13"/>
      <c r="M83" s="13"/>
    </row>
    <row r="84" spans="1:13" ht="15.75" customHeight="1">
      <c r="A84" s="13"/>
      <c r="E84" s="40"/>
      <c r="F84" s="13"/>
      <c r="G84" s="13"/>
      <c r="H84" s="13"/>
      <c r="I84" s="13"/>
      <c r="M84" s="13"/>
    </row>
    <row r="85" spans="1:13" ht="15.75" customHeight="1">
      <c r="A85" s="13"/>
      <c r="E85" s="40"/>
      <c r="F85" s="13"/>
      <c r="G85" s="13"/>
      <c r="H85" s="13"/>
      <c r="I85" s="13"/>
      <c r="M85" s="13"/>
    </row>
    <row r="86" spans="1:13" ht="15.75" customHeight="1">
      <c r="A86" s="13"/>
      <c r="E86" s="40"/>
      <c r="F86" s="13"/>
      <c r="G86" s="13"/>
      <c r="H86" s="13"/>
      <c r="I86" s="13"/>
      <c r="M86" s="13"/>
    </row>
    <row r="87" spans="1:13" ht="15.75" customHeight="1">
      <c r="A87" s="13"/>
      <c r="E87" s="40"/>
      <c r="F87" s="13"/>
      <c r="G87" s="13"/>
      <c r="H87" s="13"/>
      <c r="I87" s="13"/>
      <c r="M87" s="13"/>
    </row>
    <row r="88" spans="1:13" ht="15.75" customHeight="1">
      <c r="A88" s="13"/>
      <c r="E88" s="40"/>
      <c r="F88" s="13"/>
      <c r="G88" s="13"/>
      <c r="H88" s="13"/>
      <c r="I88" s="13"/>
      <c r="M88" s="13"/>
    </row>
    <row r="89" spans="1:13" ht="15.75" customHeight="1">
      <c r="A89" s="13"/>
      <c r="E89" s="40"/>
      <c r="F89" s="13"/>
      <c r="G89" s="13"/>
      <c r="H89" s="13"/>
      <c r="I89" s="13"/>
      <c r="M89" s="13"/>
    </row>
    <row r="90" spans="1:13" ht="15.75" customHeight="1">
      <c r="A90" s="13"/>
      <c r="E90" s="40"/>
      <c r="F90" s="13"/>
      <c r="G90" s="13"/>
      <c r="H90" s="13"/>
      <c r="I90" s="13"/>
      <c r="M90" s="13"/>
    </row>
    <row r="91" spans="1:13" ht="15.75" customHeight="1">
      <c r="A91" s="13"/>
      <c r="E91" s="40"/>
      <c r="F91" s="13"/>
      <c r="G91" s="13"/>
      <c r="H91" s="13"/>
      <c r="I91" s="13"/>
      <c r="M91" s="13"/>
    </row>
    <row r="92" spans="1:13" ht="15.75" customHeight="1">
      <c r="A92" s="13"/>
      <c r="E92" s="40"/>
      <c r="F92" s="13"/>
      <c r="G92" s="13"/>
      <c r="H92" s="13"/>
      <c r="I92" s="13"/>
      <c r="M92" s="13"/>
    </row>
    <row r="93" spans="1:13" ht="15.75" customHeight="1">
      <c r="A93" s="13"/>
      <c r="E93" s="40"/>
      <c r="F93" s="13"/>
      <c r="G93" s="13"/>
      <c r="H93" s="13"/>
      <c r="I93" s="13"/>
      <c r="M93" s="13"/>
    </row>
    <row r="94" spans="1:13" ht="15.75" customHeight="1">
      <c r="A94" s="13"/>
      <c r="E94" s="40"/>
      <c r="F94" s="13"/>
      <c r="G94" s="13"/>
      <c r="H94" s="13"/>
      <c r="I94" s="13"/>
      <c r="M94" s="13"/>
    </row>
    <row r="95" spans="1:13" ht="15.75" customHeight="1">
      <c r="A95" s="13"/>
      <c r="E95" s="40"/>
      <c r="F95" s="13"/>
      <c r="G95" s="13"/>
      <c r="H95" s="13"/>
      <c r="I95" s="13"/>
      <c r="M95" s="13"/>
    </row>
    <row r="96" spans="1:13" ht="15.75" customHeight="1">
      <c r="A96" s="13"/>
      <c r="E96" s="40"/>
      <c r="F96" s="13"/>
      <c r="G96" s="13"/>
      <c r="H96" s="13"/>
      <c r="I96" s="13"/>
      <c r="M96" s="13"/>
    </row>
    <row r="97" spans="1:13" ht="15.75" customHeight="1">
      <c r="A97" s="13"/>
      <c r="E97" s="40"/>
      <c r="F97" s="13"/>
      <c r="G97" s="13"/>
      <c r="H97" s="13"/>
      <c r="I97" s="13"/>
      <c r="M97" s="13"/>
    </row>
    <row r="98" spans="1:13" ht="15.75" customHeight="1">
      <c r="A98" s="13"/>
      <c r="E98" s="40"/>
      <c r="F98" s="13"/>
      <c r="G98" s="13"/>
      <c r="H98" s="13"/>
      <c r="I98" s="13"/>
      <c r="M98" s="13"/>
    </row>
    <row r="99" spans="1:13" ht="15.75" customHeight="1">
      <c r="A99" s="13"/>
      <c r="E99" s="40"/>
      <c r="F99" s="13"/>
      <c r="G99" s="13"/>
      <c r="H99" s="13"/>
      <c r="I99" s="13"/>
      <c r="M99" s="13"/>
    </row>
    <row r="100" spans="1:13" ht="15.75" customHeight="1">
      <c r="A100" s="13"/>
      <c r="E100" s="40"/>
      <c r="F100" s="13"/>
      <c r="G100" s="13"/>
      <c r="H100" s="13"/>
      <c r="I100" s="13"/>
      <c r="M100" s="13"/>
    </row>
    <row r="101" spans="1:13" ht="15.75" customHeight="1">
      <c r="A101" s="13"/>
      <c r="E101" s="40"/>
      <c r="F101" s="13"/>
      <c r="G101" s="13"/>
      <c r="H101" s="13"/>
      <c r="I101" s="13"/>
      <c r="M101" s="13"/>
    </row>
    <row r="102" spans="1:13" ht="15.75" customHeight="1">
      <c r="A102" s="13"/>
      <c r="E102" s="40"/>
      <c r="F102" s="13"/>
      <c r="G102" s="13"/>
      <c r="H102" s="13"/>
      <c r="I102" s="13"/>
      <c r="M102" s="13"/>
    </row>
    <row r="103" spans="1:13" ht="15.75" customHeight="1">
      <c r="A103" s="13"/>
      <c r="E103" s="40"/>
      <c r="F103" s="13"/>
      <c r="G103" s="13"/>
      <c r="H103" s="13"/>
      <c r="I103" s="13"/>
      <c r="M103" s="13"/>
    </row>
    <row r="104" spans="1:13" ht="15.75" customHeight="1">
      <c r="A104" s="13"/>
      <c r="E104" s="40"/>
      <c r="F104" s="13"/>
      <c r="G104" s="13"/>
      <c r="H104" s="13"/>
      <c r="I104" s="13"/>
      <c r="M104" s="13"/>
    </row>
    <row r="105" spans="1:13" ht="15.75" customHeight="1">
      <c r="A105" s="13"/>
      <c r="E105" s="40"/>
      <c r="F105" s="13"/>
      <c r="G105" s="13"/>
      <c r="H105" s="13"/>
      <c r="I105" s="13"/>
      <c r="M105" s="13"/>
    </row>
    <row r="106" spans="1:13" ht="15.75" customHeight="1">
      <c r="A106" s="13"/>
      <c r="E106" s="40"/>
      <c r="F106" s="13"/>
      <c r="G106" s="13"/>
      <c r="H106" s="13"/>
      <c r="I106" s="13"/>
      <c r="M106" s="13"/>
    </row>
    <row r="107" spans="1:13" ht="15.75" customHeight="1">
      <c r="A107" s="13"/>
      <c r="E107" s="40"/>
      <c r="F107" s="13"/>
      <c r="G107" s="13"/>
      <c r="H107" s="13"/>
      <c r="I107" s="13"/>
      <c r="M107" s="13"/>
    </row>
    <row r="108" spans="1:13" ht="15.75" customHeight="1">
      <c r="A108" s="13"/>
      <c r="E108" s="40"/>
      <c r="F108" s="13"/>
      <c r="G108" s="13"/>
      <c r="H108" s="13"/>
      <c r="I108" s="13"/>
      <c r="M108" s="13"/>
    </row>
    <row r="109" spans="1:13" ht="15.75" customHeight="1">
      <c r="A109" s="13"/>
      <c r="E109" s="40"/>
      <c r="F109" s="13"/>
      <c r="G109" s="13"/>
      <c r="H109" s="13"/>
      <c r="I109" s="13"/>
      <c r="M109" s="13"/>
    </row>
    <row r="110" spans="1:13" ht="15.75" customHeight="1">
      <c r="A110" s="13"/>
      <c r="E110" s="40"/>
      <c r="F110" s="13"/>
      <c r="G110" s="13"/>
      <c r="H110" s="13"/>
      <c r="I110" s="13"/>
      <c r="M110" s="13"/>
    </row>
    <row r="111" spans="1:13" ht="15.75" customHeight="1">
      <c r="A111" s="13"/>
      <c r="E111" s="40"/>
      <c r="F111" s="13"/>
      <c r="G111" s="13"/>
      <c r="H111" s="13"/>
      <c r="I111" s="13"/>
      <c r="M111" s="13"/>
    </row>
    <row r="112" spans="1:13" ht="15.75" customHeight="1">
      <c r="A112" s="13"/>
      <c r="E112" s="40"/>
      <c r="F112" s="13"/>
      <c r="G112" s="13"/>
      <c r="H112" s="13"/>
      <c r="I112" s="13"/>
      <c r="M112" s="13"/>
    </row>
    <row r="113" spans="1:13" ht="15.75" customHeight="1">
      <c r="A113" s="13"/>
      <c r="E113" s="40"/>
      <c r="F113" s="13"/>
      <c r="G113" s="13"/>
      <c r="H113" s="13"/>
      <c r="I113" s="13"/>
      <c r="M113" s="13"/>
    </row>
    <row r="114" spans="1:13" ht="15.75" customHeight="1">
      <c r="A114" s="13"/>
      <c r="E114" s="40"/>
      <c r="F114" s="13"/>
      <c r="G114" s="13"/>
      <c r="H114" s="13"/>
      <c r="I114" s="13"/>
      <c r="M114" s="13"/>
    </row>
    <row r="115" spans="1:13" ht="15.75" customHeight="1">
      <c r="A115" s="13"/>
      <c r="E115" s="40"/>
      <c r="F115" s="13"/>
      <c r="G115" s="13"/>
      <c r="H115" s="13"/>
      <c r="I115" s="13"/>
      <c r="M115" s="13"/>
    </row>
    <row r="116" spans="1:13" ht="15.75" customHeight="1">
      <c r="A116" s="13"/>
      <c r="E116" s="40"/>
      <c r="F116" s="13"/>
      <c r="G116" s="13"/>
      <c r="H116" s="13"/>
      <c r="I116" s="13"/>
      <c r="M116" s="13"/>
    </row>
    <row r="117" spans="1:13" ht="15.75" customHeight="1">
      <c r="A117" s="13"/>
      <c r="E117" s="40"/>
      <c r="F117" s="13"/>
      <c r="G117" s="13"/>
      <c r="H117" s="13"/>
      <c r="I117" s="13"/>
      <c r="M117" s="13"/>
    </row>
    <row r="118" spans="1:13" ht="15.75" customHeight="1">
      <c r="A118" s="13"/>
      <c r="E118" s="40"/>
      <c r="F118" s="13"/>
      <c r="G118" s="13"/>
      <c r="H118" s="13"/>
      <c r="I118" s="13"/>
      <c r="M118" s="13"/>
    </row>
    <row r="119" spans="1:13" ht="15.75" customHeight="1">
      <c r="A119" s="13"/>
      <c r="E119" s="40"/>
      <c r="F119" s="13"/>
      <c r="G119" s="13"/>
      <c r="H119" s="13"/>
      <c r="I119" s="13"/>
      <c r="M119" s="13"/>
    </row>
    <row r="120" spans="1:13" ht="15.75" customHeight="1">
      <c r="A120" s="13"/>
      <c r="E120" s="40"/>
      <c r="F120" s="13"/>
      <c r="G120" s="13"/>
      <c r="H120" s="13"/>
      <c r="I120" s="13"/>
      <c r="M120" s="13"/>
    </row>
    <row r="121" spans="1:13" ht="15.75" customHeight="1">
      <c r="A121" s="13"/>
      <c r="E121" s="40"/>
      <c r="F121" s="13"/>
      <c r="G121" s="13"/>
      <c r="H121" s="13"/>
      <c r="I121" s="13"/>
      <c r="M121" s="13"/>
    </row>
    <row r="122" spans="1:13" ht="15.75" customHeight="1">
      <c r="A122" s="13"/>
      <c r="E122" s="40"/>
      <c r="F122" s="13"/>
      <c r="G122" s="13"/>
      <c r="H122" s="13"/>
      <c r="I122" s="13"/>
      <c r="M122" s="13"/>
    </row>
    <row r="123" spans="1:13" ht="15.75" customHeight="1">
      <c r="A123" s="13"/>
      <c r="E123" s="40"/>
      <c r="F123" s="13"/>
      <c r="G123" s="13"/>
      <c r="H123" s="13"/>
      <c r="I123" s="13"/>
      <c r="M123" s="13"/>
    </row>
    <row r="124" spans="1:13" ht="15.75" customHeight="1">
      <c r="A124" s="13"/>
      <c r="E124" s="40"/>
      <c r="F124" s="13"/>
      <c r="G124" s="13"/>
      <c r="H124" s="13"/>
      <c r="I124" s="13"/>
      <c r="M124" s="13"/>
    </row>
    <row r="125" spans="1:13" ht="15.75" customHeight="1">
      <c r="A125" s="13"/>
      <c r="E125" s="40"/>
      <c r="F125" s="13"/>
      <c r="G125" s="13"/>
      <c r="H125" s="13"/>
      <c r="I125" s="13"/>
      <c r="M125" s="13"/>
    </row>
    <row r="126" spans="1:13" ht="15.75" customHeight="1">
      <c r="A126" s="13"/>
      <c r="E126" s="40"/>
      <c r="F126" s="13"/>
      <c r="G126" s="13"/>
      <c r="H126" s="13"/>
      <c r="I126" s="13"/>
      <c r="M126" s="13"/>
    </row>
    <row r="127" spans="1:13" ht="15.75" customHeight="1">
      <c r="A127" s="13"/>
      <c r="E127" s="40"/>
      <c r="F127" s="13"/>
      <c r="G127" s="13"/>
      <c r="H127" s="13"/>
      <c r="I127" s="13"/>
      <c r="M127" s="13"/>
    </row>
    <row r="128" spans="1:13" ht="15.75" customHeight="1">
      <c r="A128" s="13"/>
      <c r="E128" s="40"/>
      <c r="F128" s="13"/>
      <c r="G128" s="13"/>
      <c r="H128" s="13"/>
      <c r="I128" s="13"/>
      <c r="M128" s="13"/>
    </row>
    <row r="129" spans="1:13" ht="15.75" customHeight="1">
      <c r="A129" s="13"/>
      <c r="E129" s="40"/>
      <c r="F129" s="13"/>
      <c r="G129" s="13"/>
      <c r="H129" s="13"/>
      <c r="I129" s="13"/>
      <c r="M129" s="13"/>
    </row>
    <row r="130" spans="1:13" ht="15.75" customHeight="1">
      <c r="A130" s="13"/>
      <c r="E130" s="40"/>
      <c r="F130" s="13"/>
      <c r="G130" s="13"/>
      <c r="H130" s="13"/>
      <c r="I130" s="13"/>
      <c r="M130" s="13"/>
    </row>
    <row r="131" spans="1:13" ht="15.75" customHeight="1">
      <c r="A131" s="13"/>
      <c r="E131" s="40"/>
      <c r="F131" s="13"/>
      <c r="G131" s="13"/>
      <c r="H131" s="13"/>
      <c r="I131" s="13"/>
      <c r="M131" s="13"/>
    </row>
    <row r="132" spans="1:13" ht="15.75" customHeight="1">
      <c r="A132" s="13"/>
      <c r="E132" s="40"/>
      <c r="F132" s="13"/>
      <c r="G132" s="13"/>
      <c r="H132" s="13"/>
      <c r="I132" s="13"/>
      <c r="M132" s="13"/>
    </row>
    <row r="133" spans="1:13" ht="15.75" customHeight="1">
      <c r="A133" s="13"/>
      <c r="E133" s="40"/>
      <c r="F133" s="13"/>
      <c r="G133" s="13"/>
      <c r="H133" s="13"/>
      <c r="I133" s="13"/>
      <c r="M133" s="13"/>
    </row>
    <row r="134" spans="1:13" ht="15.75" customHeight="1">
      <c r="A134" s="13"/>
      <c r="E134" s="40"/>
      <c r="F134" s="13"/>
      <c r="G134" s="13"/>
      <c r="H134" s="13"/>
      <c r="I134" s="13"/>
      <c r="M134" s="13"/>
    </row>
    <row r="135" spans="1:13" ht="15.75" customHeight="1">
      <c r="A135" s="13"/>
      <c r="E135" s="40"/>
      <c r="F135" s="13"/>
      <c r="G135" s="13"/>
      <c r="H135" s="13"/>
      <c r="I135" s="13"/>
      <c r="M135" s="13"/>
    </row>
    <row r="136" spans="1:13" ht="15.75" customHeight="1">
      <c r="A136" s="13"/>
      <c r="E136" s="40"/>
      <c r="F136" s="13"/>
      <c r="G136" s="13"/>
      <c r="H136" s="13"/>
      <c r="I136" s="13"/>
      <c r="M136" s="13"/>
    </row>
    <row r="137" spans="1:13" ht="15.75" customHeight="1">
      <c r="A137" s="13"/>
      <c r="E137" s="40"/>
      <c r="F137" s="13"/>
      <c r="G137" s="13"/>
      <c r="H137" s="13"/>
      <c r="I137" s="13"/>
      <c r="M137" s="13"/>
    </row>
    <row r="138" spans="1:13" ht="15.75" customHeight="1">
      <c r="A138" s="13"/>
      <c r="E138" s="40"/>
      <c r="F138" s="13"/>
      <c r="G138" s="13"/>
      <c r="H138" s="13"/>
      <c r="I138" s="13"/>
      <c r="M138" s="13"/>
    </row>
    <row r="139" spans="1:13" ht="15.75" customHeight="1">
      <c r="A139" s="13"/>
      <c r="E139" s="40"/>
      <c r="F139" s="13"/>
      <c r="G139" s="13"/>
      <c r="H139" s="13"/>
      <c r="I139" s="13"/>
      <c r="M139" s="13"/>
    </row>
    <row r="140" spans="1:13" ht="15.75" customHeight="1">
      <c r="A140" s="13"/>
      <c r="E140" s="40"/>
      <c r="F140" s="13"/>
      <c r="G140" s="13"/>
      <c r="H140" s="13"/>
      <c r="I140" s="13"/>
      <c r="M140" s="13"/>
    </row>
    <row r="141" spans="1:13" ht="15.75" customHeight="1">
      <c r="A141" s="13"/>
      <c r="E141" s="40"/>
      <c r="F141" s="13"/>
      <c r="G141" s="13"/>
      <c r="H141" s="13"/>
      <c r="I141" s="13"/>
      <c r="M141" s="13"/>
    </row>
    <row r="142" spans="1:13" ht="15.75" customHeight="1">
      <c r="A142" s="13"/>
      <c r="E142" s="40"/>
      <c r="F142" s="13"/>
      <c r="G142" s="13"/>
      <c r="H142" s="13"/>
      <c r="I142" s="13"/>
      <c r="M142" s="13"/>
    </row>
    <row r="143" spans="1:13" ht="15.75" customHeight="1">
      <c r="A143" s="13"/>
      <c r="E143" s="40"/>
      <c r="F143" s="13"/>
      <c r="G143" s="13"/>
      <c r="H143" s="13"/>
      <c r="I143" s="13"/>
      <c r="M143" s="13"/>
    </row>
    <row r="144" spans="1:13" ht="15.75" customHeight="1">
      <c r="A144" s="13"/>
      <c r="E144" s="40"/>
      <c r="F144" s="13"/>
      <c r="G144" s="13"/>
      <c r="H144" s="13"/>
      <c r="I144" s="13"/>
      <c r="M144" s="13"/>
    </row>
    <row r="145" spans="1:13" ht="15.75" customHeight="1">
      <c r="A145" s="13"/>
      <c r="E145" s="40"/>
      <c r="F145" s="13"/>
      <c r="G145" s="13"/>
      <c r="H145" s="13"/>
      <c r="I145" s="13"/>
      <c r="M145" s="13"/>
    </row>
    <row r="146" spans="1:13" ht="15.75" customHeight="1">
      <c r="A146" s="13"/>
      <c r="E146" s="40"/>
      <c r="F146" s="13"/>
      <c r="G146" s="13"/>
      <c r="H146" s="13"/>
      <c r="I146" s="13"/>
      <c r="M146" s="13"/>
    </row>
    <row r="147" spans="1:13" ht="15.75" customHeight="1">
      <c r="A147" s="13"/>
      <c r="E147" s="40"/>
      <c r="F147" s="13"/>
      <c r="G147" s="13"/>
      <c r="H147" s="13"/>
      <c r="I147" s="13"/>
      <c r="M147" s="13"/>
    </row>
    <row r="148" spans="1:13" ht="15.75" customHeight="1">
      <c r="A148" s="13"/>
      <c r="E148" s="40"/>
      <c r="F148" s="13"/>
      <c r="G148" s="13"/>
      <c r="H148" s="13"/>
      <c r="I148" s="13"/>
      <c r="M148" s="13"/>
    </row>
    <row r="149" spans="1:13" ht="15.75" customHeight="1">
      <c r="A149" s="13"/>
      <c r="E149" s="40"/>
      <c r="F149" s="13"/>
      <c r="G149" s="13"/>
      <c r="H149" s="13"/>
      <c r="I149" s="13"/>
      <c r="M149" s="13"/>
    </row>
    <row r="150" spans="1:13" ht="15.75" customHeight="1">
      <c r="A150" s="13"/>
      <c r="E150" s="40"/>
      <c r="F150" s="13"/>
      <c r="G150" s="13"/>
      <c r="H150" s="13"/>
      <c r="I150" s="13"/>
      <c r="M150" s="13"/>
    </row>
    <row r="151" spans="1:13" ht="15.75" customHeight="1">
      <c r="A151" s="13"/>
      <c r="E151" s="40"/>
      <c r="F151" s="13"/>
      <c r="G151" s="13"/>
      <c r="H151" s="13"/>
      <c r="I151" s="13"/>
      <c r="M151" s="13"/>
    </row>
    <row r="152" spans="1:13" ht="15.75" customHeight="1">
      <c r="A152" s="13"/>
      <c r="E152" s="40"/>
      <c r="F152" s="13"/>
      <c r="G152" s="13"/>
      <c r="H152" s="13"/>
      <c r="I152" s="13"/>
      <c r="M152" s="13"/>
    </row>
    <row r="153" spans="1:13" ht="15.75" customHeight="1">
      <c r="A153" s="13"/>
      <c r="E153" s="40"/>
      <c r="F153" s="13"/>
      <c r="G153" s="13"/>
      <c r="H153" s="13"/>
      <c r="I153" s="13"/>
      <c r="M153" s="13"/>
    </row>
    <row r="154" spans="1:13" ht="15.75" customHeight="1">
      <c r="A154" s="13"/>
      <c r="E154" s="40"/>
      <c r="F154" s="13"/>
      <c r="G154" s="13"/>
      <c r="H154" s="13"/>
      <c r="I154" s="13"/>
      <c r="M154" s="13"/>
    </row>
    <row r="155" spans="1:13" ht="15.75" customHeight="1">
      <c r="A155" s="13"/>
      <c r="E155" s="40"/>
      <c r="F155" s="13"/>
      <c r="G155" s="13"/>
      <c r="H155" s="13"/>
      <c r="I155" s="13"/>
      <c r="M155" s="13"/>
    </row>
    <row r="156" spans="1:13" ht="15.75" customHeight="1">
      <c r="A156" s="13"/>
      <c r="E156" s="40"/>
      <c r="F156" s="13"/>
      <c r="G156" s="13"/>
      <c r="H156" s="13"/>
      <c r="I156" s="13"/>
      <c r="M156" s="13"/>
    </row>
    <row r="157" spans="1:13" ht="15.75" customHeight="1">
      <c r="A157" s="13"/>
      <c r="E157" s="40"/>
      <c r="F157" s="13"/>
      <c r="G157" s="13"/>
      <c r="H157" s="13"/>
      <c r="I157" s="13"/>
      <c r="M157" s="13"/>
    </row>
    <row r="158" spans="1:13" ht="15.75" customHeight="1">
      <c r="A158" s="13"/>
      <c r="E158" s="40"/>
      <c r="F158" s="13"/>
      <c r="G158" s="13"/>
      <c r="H158" s="13"/>
      <c r="I158" s="13"/>
      <c r="M158" s="13"/>
    </row>
    <row r="159" spans="1:13" ht="15.75" customHeight="1">
      <c r="A159" s="13"/>
      <c r="E159" s="40"/>
      <c r="F159" s="13"/>
      <c r="G159" s="13"/>
      <c r="H159" s="13"/>
      <c r="I159" s="13"/>
      <c r="M159" s="13"/>
    </row>
    <row r="160" spans="1:13" ht="15.75" customHeight="1">
      <c r="A160" s="13"/>
      <c r="E160" s="40"/>
      <c r="F160" s="13"/>
      <c r="G160" s="13"/>
      <c r="H160" s="13"/>
      <c r="I160" s="13"/>
      <c r="M160" s="13"/>
    </row>
    <row r="161" spans="1:13" ht="15.75" customHeight="1">
      <c r="A161" s="13"/>
      <c r="E161" s="40"/>
      <c r="F161" s="13"/>
      <c r="G161" s="13"/>
      <c r="H161" s="13"/>
      <c r="I161" s="13"/>
      <c r="M161" s="13"/>
    </row>
    <row r="162" spans="1:13" ht="15.75" customHeight="1">
      <c r="A162" s="13"/>
      <c r="E162" s="40"/>
      <c r="F162" s="13"/>
      <c r="G162" s="13"/>
      <c r="H162" s="13"/>
      <c r="I162" s="13"/>
      <c r="M162" s="13"/>
    </row>
    <row r="163" spans="1:13" ht="15.75" customHeight="1">
      <c r="A163" s="13"/>
      <c r="E163" s="40"/>
      <c r="F163" s="13"/>
      <c r="G163" s="13"/>
      <c r="H163" s="13"/>
      <c r="I163" s="13"/>
      <c r="M163" s="13"/>
    </row>
    <row r="164" spans="1:13" ht="15.75" customHeight="1">
      <c r="A164" s="13"/>
      <c r="E164" s="40"/>
      <c r="F164" s="13"/>
      <c r="G164" s="13"/>
      <c r="H164" s="13"/>
      <c r="I164" s="13"/>
      <c r="M164" s="13"/>
    </row>
    <row r="165" spans="1:13" ht="15.75" customHeight="1">
      <c r="A165" s="13"/>
      <c r="E165" s="40"/>
      <c r="F165" s="13"/>
      <c r="G165" s="13"/>
      <c r="H165" s="13"/>
      <c r="I165" s="13"/>
      <c r="M165" s="13"/>
    </row>
    <row r="166" spans="1:13" ht="15.75" customHeight="1">
      <c r="A166" s="13"/>
      <c r="E166" s="40"/>
      <c r="F166" s="13"/>
      <c r="G166" s="13"/>
      <c r="H166" s="13"/>
      <c r="I166" s="13"/>
      <c r="M166" s="13"/>
    </row>
    <row r="167" spans="1:13" ht="15.75" customHeight="1">
      <c r="A167" s="13"/>
      <c r="E167" s="40"/>
      <c r="F167" s="13"/>
      <c r="G167" s="13"/>
      <c r="H167" s="13"/>
      <c r="I167" s="13"/>
      <c r="M167" s="13"/>
    </row>
    <row r="168" spans="1:13" ht="15.75" customHeight="1">
      <c r="A168" s="13"/>
      <c r="E168" s="40"/>
      <c r="F168" s="13"/>
      <c r="G168" s="13"/>
      <c r="H168" s="13"/>
      <c r="I168" s="13"/>
      <c r="M168" s="13"/>
    </row>
    <row r="169" spans="1:13" ht="15.75" customHeight="1">
      <c r="A169" s="13"/>
      <c r="E169" s="40"/>
      <c r="F169" s="13"/>
      <c r="G169" s="13"/>
      <c r="H169" s="13"/>
      <c r="I169" s="13"/>
      <c r="M169" s="13"/>
    </row>
    <row r="170" spans="1:13" ht="15.75" customHeight="1">
      <c r="A170" s="13"/>
      <c r="E170" s="40"/>
      <c r="F170" s="13"/>
      <c r="G170" s="13"/>
      <c r="H170" s="13"/>
      <c r="I170" s="13"/>
      <c r="M170" s="13"/>
    </row>
    <row r="171" spans="1:13" ht="15.75" customHeight="1">
      <c r="A171" s="13"/>
      <c r="E171" s="40"/>
      <c r="F171" s="13"/>
      <c r="G171" s="13"/>
      <c r="H171" s="13"/>
      <c r="I171" s="13"/>
      <c r="M171" s="13"/>
    </row>
    <row r="172" spans="1:13" ht="15.75" customHeight="1">
      <c r="A172" s="13"/>
      <c r="E172" s="40"/>
      <c r="F172" s="13"/>
      <c r="G172" s="13"/>
      <c r="H172" s="13"/>
      <c r="I172" s="13"/>
      <c r="M172" s="13"/>
    </row>
    <row r="173" spans="1:13" ht="15.75" customHeight="1">
      <c r="A173" s="13"/>
      <c r="E173" s="40"/>
      <c r="F173" s="13"/>
      <c r="G173" s="13"/>
      <c r="H173" s="13"/>
      <c r="I173" s="13"/>
      <c r="M173" s="13"/>
    </row>
    <row r="174" spans="1:13" ht="15.75" customHeight="1">
      <c r="A174" s="13"/>
      <c r="E174" s="40"/>
      <c r="F174" s="13"/>
      <c r="G174" s="13"/>
      <c r="H174" s="13"/>
      <c r="I174" s="13"/>
      <c r="M174" s="13"/>
    </row>
    <row r="175" spans="1:13" ht="15.75" customHeight="1">
      <c r="A175" s="13"/>
      <c r="E175" s="40"/>
      <c r="F175" s="13"/>
      <c r="G175" s="13"/>
      <c r="H175" s="13"/>
      <c r="I175" s="13"/>
      <c r="M175" s="13"/>
    </row>
    <row r="176" spans="1:13" ht="15.75" customHeight="1">
      <c r="A176" s="13"/>
      <c r="E176" s="40"/>
      <c r="F176" s="13"/>
      <c r="G176" s="13"/>
      <c r="H176" s="13"/>
      <c r="I176" s="13"/>
      <c r="M176" s="13"/>
    </row>
    <row r="177" spans="1:13" ht="15.75" customHeight="1">
      <c r="A177" s="13"/>
      <c r="E177" s="40"/>
      <c r="F177" s="13"/>
      <c r="G177" s="13"/>
      <c r="H177" s="13"/>
      <c r="I177" s="13"/>
      <c r="M177" s="13"/>
    </row>
    <row r="178" spans="1:13" ht="15.75" customHeight="1">
      <c r="A178" s="13"/>
      <c r="E178" s="40"/>
      <c r="F178" s="13"/>
      <c r="G178" s="13"/>
      <c r="H178" s="13"/>
      <c r="I178" s="13"/>
      <c r="M178" s="13"/>
    </row>
    <row r="179" spans="1:13" ht="15.75" customHeight="1">
      <c r="A179" s="13"/>
      <c r="E179" s="40"/>
      <c r="F179" s="13"/>
      <c r="G179" s="13"/>
      <c r="H179" s="13"/>
      <c r="I179" s="13"/>
      <c r="M179" s="13"/>
    </row>
    <row r="180" spans="1:13" ht="15.75" customHeight="1">
      <c r="A180" s="13"/>
      <c r="E180" s="40"/>
      <c r="F180" s="13"/>
      <c r="G180" s="13"/>
      <c r="H180" s="13"/>
      <c r="I180" s="13"/>
      <c r="M180" s="13"/>
    </row>
    <row r="181" spans="1:13" ht="15.75" customHeight="1">
      <c r="A181" s="13"/>
      <c r="E181" s="40"/>
      <c r="F181" s="13"/>
      <c r="G181" s="13"/>
      <c r="H181" s="13"/>
      <c r="I181" s="13"/>
      <c r="M181" s="13"/>
    </row>
    <row r="182" spans="1:13" ht="15.75" customHeight="1">
      <c r="A182" s="13"/>
      <c r="E182" s="40"/>
      <c r="F182" s="13"/>
      <c r="G182" s="13"/>
      <c r="H182" s="13"/>
      <c r="I182" s="13"/>
      <c r="M182" s="13"/>
    </row>
    <row r="183" spans="1:13" ht="15.75" customHeight="1">
      <c r="A183" s="13"/>
      <c r="E183" s="40"/>
      <c r="F183" s="13"/>
      <c r="G183" s="13"/>
      <c r="H183" s="13"/>
      <c r="I183" s="13"/>
      <c r="M183" s="13"/>
    </row>
    <row r="184" spans="1:13" ht="15.75" customHeight="1">
      <c r="A184" s="13"/>
      <c r="E184" s="40"/>
      <c r="F184" s="13"/>
      <c r="G184" s="13"/>
      <c r="H184" s="13"/>
      <c r="I184" s="13"/>
      <c r="M184" s="13"/>
    </row>
    <row r="185" spans="1:13" ht="15.75" customHeight="1">
      <c r="A185" s="13"/>
      <c r="E185" s="40"/>
      <c r="F185" s="13"/>
      <c r="G185" s="13"/>
      <c r="H185" s="13"/>
      <c r="I185" s="13"/>
      <c r="M185" s="13"/>
    </row>
    <row r="186" spans="1:13" ht="15.75" customHeight="1">
      <c r="A186" s="13"/>
      <c r="E186" s="40"/>
      <c r="F186" s="13"/>
      <c r="G186" s="13"/>
      <c r="H186" s="13"/>
      <c r="I186" s="13"/>
      <c r="M186" s="13"/>
    </row>
    <row r="187" spans="1:13" ht="15.75" customHeight="1">
      <c r="A187" s="13"/>
      <c r="E187" s="40"/>
      <c r="F187" s="13"/>
      <c r="G187" s="13"/>
      <c r="H187" s="13"/>
      <c r="I187" s="13"/>
      <c r="M187" s="13"/>
    </row>
    <row r="188" spans="1:13" ht="15.75" customHeight="1">
      <c r="A188" s="13"/>
      <c r="E188" s="40"/>
      <c r="F188" s="13"/>
      <c r="G188" s="13"/>
      <c r="H188" s="13"/>
      <c r="I188" s="13"/>
      <c r="M188" s="13"/>
    </row>
    <row r="189" spans="1:13" ht="15.75" customHeight="1">
      <c r="A189" s="13"/>
      <c r="E189" s="40"/>
      <c r="F189" s="13"/>
      <c r="G189" s="13"/>
      <c r="H189" s="13"/>
      <c r="I189" s="13"/>
      <c r="M189" s="13"/>
    </row>
    <row r="190" spans="1:13" ht="15.75" customHeight="1">
      <c r="A190" s="13"/>
      <c r="E190" s="40"/>
      <c r="F190" s="13"/>
      <c r="G190" s="13"/>
      <c r="H190" s="13"/>
      <c r="I190" s="13"/>
      <c r="M190" s="13"/>
    </row>
    <row r="191" spans="1:13" ht="15.75" customHeight="1">
      <c r="A191" s="13"/>
      <c r="E191" s="40"/>
      <c r="F191" s="13"/>
      <c r="G191" s="13"/>
      <c r="H191" s="13"/>
      <c r="I191" s="13"/>
      <c r="M191" s="13"/>
    </row>
    <row r="192" spans="1:13" ht="15.75" customHeight="1">
      <c r="A192" s="13"/>
      <c r="E192" s="40"/>
      <c r="F192" s="13"/>
      <c r="G192" s="13"/>
      <c r="H192" s="13"/>
      <c r="I192" s="13"/>
      <c r="M192" s="13"/>
    </row>
    <row r="193" spans="1:13" ht="15.75" customHeight="1">
      <c r="A193" s="13"/>
      <c r="E193" s="40"/>
      <c r="F193" s="13"/>
      <c r="G193" s="13"/>
      <c r="H193" s="13"/>
      <c r="I193" s="13"/>
      <c r="M193" s="13"/>
    </row>
    <row r="194" spans="1:13" ht="15.75" customHeight="1">
      <c r="A194" s="13"/>
      <c r="E194" s="40"/>
      <c r="F194" s="13"/>
      <c r="G194" s="13"/>
      <c r="H194" s="13"/>
      <c r="I194" s="13"/>
      <c r="M194" s="13"/>
    </row>
    <row r="195" spans="1:13" ht="15.75" customHeight="1">
      <c r="A195" s="13"/>
      <c r="E195" s="40"/>
      <c r="F195" s="13"/>
      <c r="G195" s="13"/>
      <c r="H195" s="13"/>
      <c r="I195" s="13"/>
      <c r="M195" s="13"/>
    </row>
    <row r="196" spans="1:13" ht="15.75" customHeight="1">
      <c r="A196" s="13"/>
      <c r="E196" s="40"/>
      <c r="F196" s="13"/>
      <c r="G196" s="13"/>
      <c r="H196" s="13"/>
      <c r="I196" s="13"/>
      <c r="M196" s="13"/>
    </row>
    <row r="197" spans="1:13" ht="15.75" customHeight="1">
      <c r="A197" s="13"/>
      <c r="E197" s="40"/>
      <c r="F197" s="13"/>
      <c r="G197" s="13"/>
      <c r="H197" s="13"/>
      <c r="I197" s="13"/>
      <c r="M197" s="13"/>
    </row>
    <row r="198" spans="1:13" ht="15.75" customHeight="1">
      <c r="A198" s="13"/>
      <c r="E198" s="40"/>
      <c r="F198" s="13"/>
      <c r="G198" s="13"/>
      <c r="H198" s="13"/>
      <c r="I198" s="13"/>
      <c r="M198" s="13"/>
    </row>
    <row r="199" spans="1:13" ht="15.75" customHeight="1">
      <c r="A199" s="13"/>
      <c r="E199" s="40"/>
      <c r="F199" s="13"/>
      <c r="G199" s="13"/>
      <c r="H199" s="13"/>
      <c r="I199" s="13"/>
      <c r="M199" s="13"/>
    </row>
    <row r="200" spans="1:13" ht="15.75" customHeight="1">
      <c r="A200" s="13"/>
      <c r="E200" s="40"/>
      <c r="F200" s="13"/>
      <c r="G200" s="13"/>
      <c r="H200" s="13"/>
      <c r="I200" s="13"/>
      <c r="M200" s="13"/>
    </row>
    <row r="201" spans="1:13" ht="15.75" customHeight="1">
      <c r="A201" s="13"/>
      <c r="E201" s="40"/>
      <c r="F201" s="13"/>
      <c r="G201" s="13"/>
      <c r="H201" s="13"/>
      <c r="I201" s="13"/>
      <c r="M201" s="13"/>
    </row>
    <row r="202" spans="1:13" ht="15.75" customHeight="1">
      <c r="A202" s="13"/>
      <c r="E202" s="40"/>
      <c r="F202" s="13"/>
      <c r="G202" s="13"/>
      <c r="H202" s="13"/>
      <c r="I202" s="13"/>
      <c r="M202" s="13"/>
    </row>
    <row r="203" spans="1:13" ht="15.75" customHeight="1">
      <c r="A203" s="13"/>
      <c r="E203" s="40"/>
      <c r="F203" s="13"/>
      <c r="G203" s="13"/>
      <c r="H203" s="13"/>
      <c r="I203" s="13"/>
      <c r="M203" s="13"/>
    </row>
    <row r="204" spans="1:13" ht="15.75" customHeight="1">
      <c r="A204" s="13"/>
      <c r="E204" s="40"/>
      <c r="F204" s="13"/>
      <c r="G204" s="13"/>
      <c r="H204" s="13"/>
      <c r="I204" s="13"/>
      <c r="M204" s="13"/>
    </row>
    <row r="205" spans="1:13" ht="15.75" customHeight="1">
      <c r="A205" s="13"/>
      <c r="E205" s="40"/>
      <c r="F205" s="13"/>
      <c r="G205" s="13"/>
      <c r="H205" s="13"/>
      <c r="I205" s="13"/>
      <c r="M205" s="13"/>
    </row>
    <row r="206" spans="1:13" ht="15.75" customHeight="1">
      <c r="A206" s="13"/>
      <c r="E206" s="40"/>
      <c r="F206" s="13"/>
      <c r="G206" s="13"/>
      <c r="H206" s="13"/>
      <c r="I206" s="13"/>
      <c r="M206" s="13"/>
    </row>
    <row r="207" spans="1:13" ht="15.75" customHeight="1">
      <c r="A207" s="13"/>
      <c r="E207" s="40"/>
      <c r="F207" s="13"/>
      <c r="G207" s="13"/>
      <c r="H207" s="13"/>
      <c r="I207" s="13"/>
      <c r="M207" s="13"/>
    </row>
    <row r="208" spans="1:13" ht="15.75" customHeight="1">
      <c r="A208" s="13"/>
      <c r="E208" s="40"/>
      <c r="F208" s="13"/>
      <c r="G208" s="13"/>
      <c r="H208" s="13"/>
      <c r="I208" s="13"/>
      <c r="M208" s="13"/>
    </row>
    <row r="209" spans="1:13" ht="15.75" customHeight="1">
      <c r="A209" s="13"/>
      <c r="E209" s="40"/>
      <c r="F209" s="13"/>
      <c r="G209" s="13"/>
      <c r="H209" s="13"/>
      <c r="I209" s="13"/>
      <c r="M209" s="13"/>
    </row>
    <row r="210" spans="1:13" ht="15.75" customHeight="1">
      <c r="A210" s="13"/>
      <c r="E210" s="40"/>
      <c r="F210" s="13"/>
      <c r="G210" s="13"/>
      <c r="H210" s="13"/>
      <c r="I210" s="13"/>
      <c r="M210" s="13"/>
    </row>
    <row r="211" spans="1:13" ht="15.75" customHeight="1">
      <c r="A211" s="13"/>
      <c r="E211" s="40"/>
      <c r="F211" s="13"/>
      <c r="G211" s="13"/>
      <c r="H211" s="13"/>
      <c r="I211" s="13"/>
      <c r="M211" s="13"/>
    </row>
    <row r="212" spans="1:13" ht="15.75" customHeight="1">
      <c r="A212" s="13"/>
      <c r="E212" s="40"/>
      <c r="F212" s="13"/>
      <c r="G212" s="13"/>
      <c r="H212" s="13"/>
      <c r="I212" s="13"/>
      <c r="M212" s="13"/>
    </row>
    <row r="213" spans="1:13" ht="15.75" customHeight="1">
      <c r="A213" s="13"/>
      <c r="E213" s="40"/>
      <c r="F213" s="13"/>
      <c r="G213" s="13"/>
      <c r="H213" s="13"/>
      <c r="I213" s="13"/>
      <c r="M213" s="13"/>
    </row>
    <row r="214" spans="1:13" ht="15.75" customHeight="1">
      <c r="A214" s="13"/>
      <c r="E214" s="40"/>
      <c r="F214" s="13"/>
      <c r="G214" s="13"/>
      <c r="H214" s="13"/>
      <c r="I214" s="13"/>
      <c r="M214" s="13"/>
    </row>
    <row r="215" spans="1:13" ht="15.75" customHeight="1">
      <c r="A215" s="13"/>
      <c r="E215" s="40"/>
      <c r="F215" s="13"/>
      <c r="G215" s="13"/>
      <c r="H215" s="13"/>
      <c r="I215" s="13"/>
      <c r="M215" s="13"/>
    </row>
    <row r="216" spans="1:13" ht="15.75" customHeight="1">
      <c r="A216" s="13"/>
      <c r="E216" s="40"/>
      <c r="F216" s="13"/>
      <c r="G216" s="13"/>
      <c r="H216" s="13"/>
      <c r="I216" s="13"/>
      <c r="M216" s="13"/>
    </row>
    <row r="217" spans="1:13" ht="15.75" customHeight="1">
      <c r="A217" s="13"/>
      <c r="E217" s="40"/>
      <c r="F217" s="13"/>
      <c r="G217" s="13"/>
      <c r="H217" s="13"/>
      <c r="I217" s="13"/>
      <c r="M217" s="13"/>
    </row>
    <row r="218" spans="1:13" ht="15.75" customHeight="1"/>
    <row r="219" spans="1:13" ht="15.75" customHeight="1"/>
    <row r="220" spans="1:13" ht="15.75" customHeight="1"/>
    <row r="221" spans="1:13" ht="15.75" customHeight="1"/>
    <row r="222" spans="1:13" ht="15.75" customHeight="1"/>
    <row r="223" spans="1:13" ht="15.75" customHeight="1"/>
    <row r="224" spans="1:1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y408VEduOAd9BYjXHQm7klxKBewPl1sFiM792hAM9wJv+JLPejKlTBG0kCFhxncwQbdo5+9pc4cfobdi1QQr0Q==" saltValue="ixV0UDmh7clM2hniHnp04A==" spinCount="100000" sheet="1" objects="1" scenarios="1"/>
  <mergeCells count="10">
    <mergeCell ref="M1:N1"/>
    <mergeCell ref="M2:N2"/>
    <mergeCell ref="A1:D2"/>
    <mergeCell ref="E1:E2"/>
    <mergeCell ref="F1:G1"/>
    <mergeCell ref="F2:G2"/>
    <mergeCell ref="J1:K1"/>
    <mergeCell ref="J2:K2"/>
    <mergeCell ref="H1:I1"/>
    <mergeCell ref="H2:I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sqref="A1:D2"/>
    </sheetView>
  </sheetViews>
  <sheetFormatPr baseColWidth="10" defaultColWidth="14.42578125" defaultRowHeight="15" customHeight="1"/>
  <cols>
    <col min="1" max="1" width="6.85546875" customWidth="1"/>
    <col min="2" max="2" width="16.140625" customWidth="1"/>
    <col min="3" max="3" width="13.28515625" customWidth="1"/>
    <col min="4" max="4" width="36.7109375" customWidth="1"/>
    <col min="5" max="5" width="10" customWidth="1"/>
    <col min="6" max="7" width="8.28515625" customWidth="1"/>
    <col min="8" max="9" width="9" customWidth="1"/>
    <col min="10" max="14" width="8.28515625" customWidth="1"/>
  </cols>
  <sheetData>
    <row r="1" spans="1:26">
      <c r="A1" s="60" t="s">
        <v>627</v>
      </c>
      <c r="B1" s="61"/>
      <c r="C1" s="61"/>
      <c r="D1" s="62"/>
      <c r="E1" s="63" t="s">
        <v>3</v>
      </c>
      <c r="F1" s="59" t="s">
        <v>4</v>
      </c>
      <c r="G1" s="56"/>
      <c r="H1" s="57" t="s">
        <v>5</v>
      </c>
      <c r="I1" s="56"/>
      <c r="J1" s="55" t="s">
        <v>6</v>
      </c>
      <c r="K1" s="56"/>
      <c r="L1" s="1" t="s">
        <v>7</v>
      </c>
      <c r="M1" s="58" t="s">
        <v>8</v>
      </c>
      <c r="N1" s="56"/>
    </row>
    <row r="2" spans="1:26">
      <c r="A2" s="65"/>
      <c r="B2" s="65"/>
      <c r="C2" s="65"/>
      <c r="D2" s="66"/>
      <c r="E2" s="64"/>
      <c r="F2" s="59" t="s">
        <v>9</v>
      </c>
      <c r="G2" s="56"/>
      <c r="H2" s="57" t="s">
        <v>10</v>
      </c>
      <c r="I2" s="56"/>
      <c r="J2" s="55" t="s">
        <v>9</v>
      </c>
      <c r="K2" s="56"/>
      <c r="L2" s="1"/>
      <c r="M2" s="58" t="s">
        <v>11</v>
      </c>
      <c r="N2" s="56"/>
    </row>
    <row r="3" spans="1:26">
      <c r="A3" s="4"/>
      <c r="B3" s="4"/>
      <c r="C3" s="4"/>
      <c r="D3" s="9"/>
      <c r="E3" s="5"/>
      <c r="F3" s="6"/>
      <c r="G3" s="6"/>
      <c r="H3" s="8"/>
      <c r="I3" s="8"/>
      <c r="J3" s="10"/>
      <c r="K3" s="10"/>
      <c r="L3" s="1"/>
      <c r="M3" s="11"/>
      <c r="N3" s="11"/>
      <c r="O3" s="2"/>
      <c r="P3" s="2"/>
    </row>
    <row r="4" spans="1:26">
      <c r="A4" s="12" t="s">
        <v>12</v>
      </c>
      <c r="B4" s="24" t="s">
        <v>13</v>
      </c>
      <c r="C4" s="24" t="s">
        <v>14</v>
      </c>
      <c r="D4" s="24" t="s">
        <v>15</v>
      </c>
      <c r="E4" s="5" t="s">
        <v>16</v>
      </c>
      <c r="F4" s="6" t="s">
        <v>12</v>
      </c>
      <c r="G4" s="6" t="s">
        <v>16</v>
      </c>
      <c r="H4" s="8" t="s">
        <v>12</v>
      </c>
      <c r="I4" s="8" t="s">
        <v>16</v>
      </c>
      <c r="J4" s="10" t="s">
        <v>12</v>
      </c>
      <c r="K4" s="10" t="s">
        <v>16</v>
      </c>
      <c r="L4" s="1" t="s">
        <v>16</v>
      </c>
      <c r="M4" s="11" t="s">
        <v>12</v>
      </c>
      <c r="N4" s="11" t="s">
        <v>16</v>
      </c>
    </row>
    <row r="5" spans="1:26">
      <c r="A5" s="15">
        <v>1</v>
      </c>
      <c r="B5" s="17" t="s">
        <v>560</v>
      </c>
      <c r="C5" s="17" t="s">
        <v>539</v>
      </c>
      <c r="D5" s="17" t="s">
        <v>45</v>
      </c>
      <c r="E5" s="5">
        <f t="shared" ref="E5:E86" si="0">G5+I5+K5+N5+L5</f>
        <v>855.5</v>
      </c>
      <c r="F5" s="19">
        <v>1</v>
      </c>
      <c r="G5" s="19">
        <f>VLOOKUP(F5,Barème!A:D,3,FALSE)</f>
        <v>225</v>
      </c>
      <c r="H5" s="20">
        <v>6</v>
      </c>
      <c r="I5" s="20">
        <f>VLOOKUP(H5,Barème!A:D,4,FALSE)</f>
        <v>262</v>
      </c>
      <c r="J5" s="21">
        <v>4</v>
      </c>
      <c r="K5" s="21">
        <f>VLOOKUP(J5,Barème!A:D,3,FALSE)</f>
        <v>205.5</v>
      </c>
      <c r="L5" s="22">
        <v>163</v>
      </c>
      <c r="M5" s="23"/>
      <c r="N5" s="23">
        <f>VLOOKUP(M5,Barème!A:D,2,FALSE)</f>
        <v>0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A6" s="15">
        <v>2</v>
      </c>
      <c r="B6" s="17" t="s">
        <v>640</v>
      </c>
      <c r="C6" s="17" t="s">
        <v>502</v>
      </c>
      <c r="D6" s="17" t="s">
        <v>114</v>
      </c>
      <c r="E6" s="5">
        <f t="shared" si="0"/>
        <v>846.5</v>
      </c>
      <c r="F6" s="19">
        <v>4</v>
      </c>
      <c r="G6" s="19">
        <f>VLOOKUP(F6,Barème!A:D,3,FALSE)</f>
        <v>205.5</v>
      </c>
      <c r="H6" s="20">
        <v>4</v>
      </c>
      <c r="I6" s="20">
        <f>VLOOKUP(H6,Barème!A:D,4,FALSE)</f>
        <v>274</v>
      </c>
      <c r="J6" s="21">
        <v>3</v>
      </c>
      <c r="K6" s="21">
        <f>VLOOKUP(J6,Barème!A:D,3,FALSE)</f>
        <v>210</v>
      </c>
      <c r="L6" s="22">
        <v>157</v>
      </c>
      <c r="M6" s="23"/>
      <c r="N6" s="23">
        <f>VLOOKUP(M6,Barème!A:D,2,FALSE)</f>
        <v>0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>
      <c r="A7" s="15">
        <v>3</v>
      </c>
      <c r="B7" s="17" t="s">
        <v>644</v>
      </c>
      <c r="C7" s="17" t="s">
        <v>645</v>
      </c>
      <c r="D7" s="17" t="s">
        <v>19</v>
      </c>
      <c r="E7" s="5">
        <f t="shared" si="0"/>
        <v>820.5</v>
      </c>
      <c r="F7" s="19">
        <v>6</v>
      </c>
      <c r="G7" s="19">
        <f>VLOOKUP(F7,Barème!A:D,3,FALSE)</f>
        <v>196.5</v>
      </c>
      <c r="H7" s="20">
        <v>10</v>
      </c>
      <c r="I7" s="20">
        <f>VLOOKUP(H7,Barème!A:D,4,FALSE)</f>
        <v>244</v>
      </c>
      <c r="J7" s="21">
        <v>1</v>
      </c>
      <c r="K7" s="21">
        <f>VLOOKUP(J7,Barème!A:D,3,FALSE)</f>
        <v>225</v>
      </c>
      <c r="L7" s="22">
        <v>155</v>
      </c>
      <c r="M7" s="23"/>
      <c r="N7" s="23">
        <f>VLOOKUP(M7,Barème!A:D,2,FALSE)</f>
        <v>0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A8" s="12">
        <v>4</v>
      </c>
      <c r="B8" s="24" t="s">
        <v>648</v>
      </c>
      <c r="C8" s="24" t="s">
        <v>30</v>
      </c>
      <c r="D8" s="24" t="s">
        <v>57</v>
      </c>
      <c r="E8" s="5">
        <f t="shared" si="0"/>
        <v>781.5</v>
      </c>
      <c r="F8" s="6">
        <v>5</v>
      </c>
      <c r="G8" s="6">
        <f>VLOOKUP(F8,Barème!A:D,3,FALSE)</f>
        <v>201</v>
      </c>
      <c r="H8" s="8">
        <v>17</v>
      </c>
      <c r="I8" s="8">
        <f>VLOOKUP(H8,Barème!A:D,4,FALSE)</f>
        <v>226</v>
      </c>
      <c r="J8" s="10">
        <v>6</v>
      </c>
      <c r="K8" s="10">
        <f>VLOOKUP(J8,Barème!A:D,3,FALSE)</f>
        <v>196.5</v>
      </c>
      <c r="L8" s="1">
        <v>158</v>
      </c>
      <c r="M8" s="11"/>
      <c r="N8" s="11">
        <f>VLOOKUP(M8,Barème!A:D,2,FALSE)</f>
        <v>0</v>
      </c>
    </row>
    <row r="9" spans="1:26">
      <c r="A9" s="12">
        <v>5</v>
      </c>
      <c r="B9" s="24" t="s">
        <v>49</v>
      </c>
      <c r="C9" s="24" t="s">
        <v>655</v>
      </c>
      <c r="D9" s="24" t="s">
        <v>19</v>
      </c>
      <c r="E9" s="5">
        <f t="shared" si="0"/>
        <v>764</v>
      </c>
      <c r="F9" s="6">
        <v>10</v>
      </c>
      <c r="G9" s="6">
        <f>VLOOKUP(F9,Barème!A:D,3,FALSE)</f>
        <v>183</v>
      </c>
      <c r="H9" s="8">
        <v>11</v>
      </c>
      <c r="I9" s="8">
        <f>VLOOKUP(H9,Barème!A:D,4,FALSE)</f>
        <v>240</v>
      </c>
      <c r="J9" s="10">
        <v>5</v>
      </c>
      <c r="K9" s="10">
        <f>VLOOKUP(J9,Barème!A:D,3,FALSE)</f>
        <v>201</v>
      </c>
      <c r="L9" s="1"/>
      <c r="M9" s="11">
        <v>3</v>
      </c>
      <c r="N9" s="11">
        <f>VLOOKUP(M9,Barème!A:D,2,FALSE)</f>
        <v>140</v>
      </c>
    </row>
    <row r="10" spans="1:26">
      <c r="A10" s="12">
        <v>6</v>
      </c>
      <c r="B10" s="24" t="s">
        <v>659</v>
      </c>
      <c r="C10" s="24" t="s">
        <v>660</v>
      </c>
      <c r="D10" s="24" t="s">
        <v>19</v>
      </c>
      <c r="E10" s="5">
        <f t="shared" si="0"/>
        <v>752</v>
      </c>
      <c r="F10" s="6">
        <v>12</v>
      </c>
      <c r="G10" s="6">
        <f>VLOOKUP(F10,Barème!A:D,3,FALSE)</f>
        <v>177</v>
      </c>
      <c r="H10" s="8">
        <v>9</v>
      </c>
      <c r="I10" s="8">
        <f>VLOOKUP(H10,Barème!A:D,4,FALSE)</f>
        <v>248</v>
      </c>
      <c r="J10" s="10">
        <v>12</v>
      </c>
      <c r="K10" s="10">
        <f>VLOOKUP(J10,Barème!A:D,3,FALSE)</f>
        <v>177</v>
      </c>
      <c r="L10" s="1">
        <v>0</v>
      </c>
      <c r="M10" s="11">
        <v>1</v>
      </c>
      <c r="N10" s="11">
        <f>VLOOKUP(M10,Barème!A:D,2,FALSE)</f>
        <v>150</v>
      </c>
    </row>
    <row r="11" spans="1:26">
      <c r="A11" s="12">
        <v>7</v>
      </c>
      <c r="B11" s="24" t="s">
        <v>663</v>
      </c>
      <c r="C11" s="24" t="s">
        <v>664</v>
      </c>
      <c r="D11" s="24" t="s">
        <v>19</v>
      </c>
      <c r="E11" s="5">
        <f t="shared" si="0"/>
        <v>740</v>
      </c>
      <c r="F11" s="6">
        <v>2</v>
      </c>
      <c r="G11" s="6">
        <f>VLOOKUP(F11,Barème!A:D,3,FALSE)</f>
        <v>217.5</v>
      </c>
      <c r="H11" s="8">
        <v>21</v>
      </c>
      <c r="I11" s="8">
        <f>VLOOKUP(H11,Barème!A:D,4,FALSE)</f>
        <v>218</v>
      </c>
      <c r="J11" s="10">
        <v>13</v>
      </c>
      <c r="K11" s="10">
        <f>VLOOKUP(J11,Barème!A:D,3,FALSE)</f>
        <v>175.5</v>
      </c>
      <c r="L11" s="1">
        <v>129</v>
      </c>
      <c r="M11" s="11"/>
      <c r="N11" s="11">
        <f>VLOOKUP(M11,Barème!A:D,2,FALSE)</f>
        <v>0</v>
      </c>
    </row>
    <row r="12" spans="1:26">
      <c r="A12" s="12">
        <v>8</v>
      </c>
      <c r="B12" s="24" t="s">
        <v>672</v>
      </c>
      <c r="C12" s="24" t="s">
        <v>605</v>
      </c>
      <c r="D12" s="24" t="s">
        <v>90</v>
      </c>
      <c r="E12" s="5">
        <f t="shared" si="0"/>
        <v>727</v>
      </c>
      <c r="F12" s="6">
        <v>13</v>
      </c>
      <c r="G12" s="6">
        <f>VLOOKUP(F12,Barème!A:D,3,FALSE)</f>
        <v>175.5</v>
      </c>
      <c r="H12" s="8">
        <v>13</v>
      </c>
      <c r="I12" s="8">
        <f>VLOOKUP(H12,Barème!A:D,4,FALSE)</f>
        <v>234</v>
      </c>
      <c r="J12" s="10">
        <v>15</v>
      </c>
      <c r="K12" s="10">
        <f>VLOOKUP(J12,Barème!A:D,3,FALSE)</f>
        <v>172.5</v>
      </c>
      <c r="L12" s="1">
        <v>145</v>
      </c>
      <c r="M12" s="11"/>
      <c r="N12" s="11">
        <f>VLOOKUP(M12,Barème!A:D,2,FALSE)</f>
        <v>0</v>
      </c>
    </row>
    <row r="13" spans="1:26">
      <c r="A13" s="12">
        <v>9</v>
      </c>
      <c r="B13" s="24" t="s">
        <v>677</v>
      </c>
      <c r="C13" s="24" t="s">
        <v>678</v>
      </c>
      <c r="D13" s="24" t="s">
        <v>57</v>
      </c>
      <c r="E13" s="5">
        <f t="shared" si="0"/>
        <v>724.5</v>
      </c>
      <c r="F13" s="6">
        <v>17</v>
      </c>
      <c r="G13" s="6">
        <f>VLOOKUP(F13,Barème!A:D,3,FALSE)</f>
        <v>169.5</v>
      </c>
      <c r="H13" s="8">
        <v>18</v>
      </c>
      <c r="I13" s="8">
        <f>VLOOKUP(H13,Barème!A:D,4,FALSE)</f>
        <v>224</v>
      </c>
      <c r="J13" s="10">
        <v>11</v>
      </c>
      <c r="K13" s="10">
        <f>VLOOKUP(J13,Barème!A:D,3,FALSE)</f>
        <v>180</v>
      </c>
      <c r="L13" s="1">
        <v>151</v>
      </c>
      <c r="M13" s="11"/>
      <c r="N13" s="11">
        <f>VLOOKUP(M13,Barème!A:D,2,FALSE)</f>
        <v>0</v>
      </c>
    </row>
    <row r="14" spans="1:26">
      <c r="A14" s="12">
        <v>10</v>
      </c>
      <c r="B14" s="24" t="s">
        <v>685</v>
      </c>
      <c r="C14" s="24" t="s">
        <v>686</v>
      </c>
      <c r="D14" s="24" t="s">
        <v>90</v>
      </c>
      <c r="E14" s="5">
        <f t="shared" si="0"/>
        <v>711</v>
      </c>
      <c r="F14" s="6">
        <v>7</v>
      </c>
      <c r="G14" s="6">
        <f>VLOOKUP(F14,Barème!A:D,3,FALSE)</f>
        <v>192</v>
      </c>
      <c r="H14" s="8">
        <v>24</v>
      </c>
      <c r="I14" s="8">
        <f>VLOOKUP(H14,Barème!A:D,4,FALSE)</f>
        <v>212</v>
      </c>
      <c r="J14" s="10">
        <v>16</v>
      </c>
      <c r="K14" s="10">
        <f>VLOOKUP(J14,Barème!A:D,3,FALSE)</f>
        <v>171</v>
      </c>
      <c r="L14" s="1">
        <v>136</v>
      </c>
      <c r="M14" s="11"/>
      <c r="N14" s="11">
        <f>VLOOKUP(M14,Barème!A:D,2,FALSE)</f>
        <v>0</v>
      </c>
    </row>
    <row r="15" spans="1:26">
      <c r="A15" s="12">
        <v>11</v>
      </c>
      <c r="B15" s="24" t="s">
        <v>692</v>
      </c>
      <c r="C15" s="24" t="s">
        <v>693</v>
      </c>
      <c r="D15" s="24" t="s">
        <v>57</v>
      </c>
      <c r="E15" s="5">
        <f t="shared" si="0"/>
        <v>695</v>
      </c>
      <c r="F15" s="6">
        <v>28</v>
      </c>
      <c r="G15" s="6">
        <f>VLOOKUP(F15,Barème!A:D,3,FALSE)</f>
        <v>153</v>
      </c>
      <c r="H15" s="8">
        <v>20</v>
      </c>
      <c r="I15" s="8">
        <f>VLOOKUP(H15,Barème!A:D,4,FALSE)</f>
        <v>220</v>
      </c>
      <c r="J15" s="10">
        <v>20</v>
      </c>
      <c r="K15" s="10">
        <f>VLOOKUP(J15,Barème!A:D,3,FALSE)</f>
        <v>165</v>
      </c>
      <c r="L15" s="1">
        <v>157</v>
      </c>
      <c r="M15" s="11"/>
      <c r="N15" s="11">
        <f>VLOOKUP(M15,Barème!A:D,2,FALSE)</f>
        <v>0</v>
      </c>
    </row>
    <row r="16" spans="1:26">
      <c r="A16" s="12">
        <v>12</v>
      </c>
      <c r="B16" s="24" t="s">
        <v>698</v>
      </c>
      <c r="C16" s="24" t="s">
        <v>699</v>
      </c>
      <c r="D16" s="24" t="s">
        <v>57</v>
      </c>
      <c r="E16" s="5">
        <f t="shared" si="0"/>
        <v>688</v>
      </c>
      <c r="F16" s="6">
        <v>36</v>
      </c>
      <c r="G16" s="6">
        <f>VLOOKUP(F16,Barème!A:D,3,FALSE)</f>
        <v>141</v>
      </c>
      <c r="H16" s="8">
        <v>25</v>
      </c>
      <c r="I16" s="8">
        <f>VLOOKUP(H16,Barème!A:D,4,FALSE)</f>
        <v>210</v>
      </c>
      <c r="J16" s="10">
        <v>7</v>
      </c>
      <c r="K16" s="10">
        <f>VLOOKUP(J16,Barème!A:D,3,FALSE)</f>
        <v>192</v>
      </c>
      <c r="L16" s="1">
        <v>145</v>
      </c>
      <c r="M16" s="11"/>
      <c r="N16" s="11">
        <f>VLOOKUP(M16,Barème!A:D,2,FALSE)</f>
        <v>0</v>
      </c>
    </row>
    <row r="17" spans="1:14">
      <c r="A17" s="12">
        <v>13</v>
      </c>
      <c r="B17" s="24" t="s">
        <v>702</v>
      </c>
      <c r="C17" s="24" t="s">
        <v>464</v>
      </c>
      <c r="D17" s="24" t="s">
        <v>19</v>
      </c>
      <c r="E17" s="5">
        <f t="shared" si="0"/>
        <v>687.5</v>
      </c>
      <c r="F17" s="6">
        <v>11</v>
      </c>
      <c r="G17" s="6">
        <f>VLOOKUP(F17,Barème!A:D,3,FALSE)</f>
        <v>180</v>
      </c>
      <c r="H17" s="8">
        <v>2</v>
      </c>
      <c r="I17" s="8">
        <f>VLOOKUP(H17,Barème!A:D,4,FALSE)</f>
        <v>290</v>
      </c>
      <c r="J17" s="10">
        <v>2</v>
      </c>
      <c r="K17" s="10">
        <f>VLOOKUP(J17,Barème!A:D,3,FALSE)</f>
        <v>217.5</v>
      </c>
      <c r="L17" s="1">
        <v>0</v>
      </c>
      <c r="M17" s="11"/>
      <c r="N17" s="11">
        <f>VLOOKUP(M17,Barème!A:D,2,FALSE)</f>
        <v>0</v>
      </c>
    </row>
    <row r="18" spans="1:14">
      <c r="A18" s="12">
        <v>14</v>
      </c>
      <c r="B18" s="24" t="s">
        <v>708</v>
      </c>
      <c r="C18" s="24" t="s">
        <v>30</v>
      </c>
      <c r="D18" s="24" t="s">
        <v>598</v>
      </c>
      <c r="E18" s="5">
        <f t="shared" si="0"/>
        <v>659.5</v>
      </c>
      <c r="F18" s="6">
        <v>18</v>
      </c>
      <c r="G18" s="6">
        <f>VLOOKUP(F18,Barème!A:D,3,FALSE)</f>
        <v>168</v>
      </c>
      <c r="H18" s="8">
        <v>27</v>
      </c>
      <c r="I18" s="8">
        <f>VLOOKUP(H18,Barème!A:D,4,FALSE)</f>
        <v>206</v>
      </c>
      <c r="J18" s="10" t="s">
        <v>205</v>
      </c>
      <c r="K18" s="10">
        <f>VLOOKUP(J18,Barème!A:D,3,FALSE)</f>
        <v>1.5</v>
      </c>
      <c r="L18" s="1">
        <v>139</v>
      </c>
      <c r="M18" s="11">
        <v>2</v>
      </c>
      <c r="N18" s="11">
        <f>VLOOKUP(M18,Barème!A:D,2,FALSE)</f>
        <v>145</v>
      </c>
    </row>
    <row r="19" spans="1:14">
      <c r="A19" s="12">
        <v>15</v>
      </c>
      <c r="B19" s="24" t="s">
        <v>519</v>
      </c>
      <c r="C19" s="24" t="s">
        <v>464</v>
      </c>
      <c r="D19" s="24" t="s">
        <v>48</v>
      </c>
      <c r="E19" s="5">
        <f t="shared" si="0"/>
        <v>652</v>
      </c>
      <c r="F19" s="6">
        <v>9</v>
      </c>
      <c r="G19" s="6">
        <f>VLOOKUP(F19,Barème!A:D,3,FALSE)</f>
        <v>186</v>
      </c>
      <c r="H19" s="8">
        <v>3</v>
      </c>
      <c r="I19" s="8">
        <f>VLOOKUP(H19,Barème!A:D,4,FALSE)</f>
        <v>280</v>
      </c>
      <c r="J19" s="10">
        <v>9</v>
      </c>
      <c r="K19" s="10">
        <f>VLOOKUP(J19,Barème!A:D,3,FALSE)</f>
        <v>186</v>
      </c>
      <c r="L19" s="1"/>
      <c r="M19" s="11"/>
      <c r="N19" s="11">
        <f>VLOOKUP(M19,Barème!A:D,2,FALSE)</f>
        <v>0</v>
      </c>
    </row>
    <row r="20" spans="1:14">
      <c r="A20" s="12">
        <v>16</v>
      </c>
      <c r="B20" s="24" t="s">
        <v>450</v>
      </c>
      <c r="C20" s="24" t="s">
        <v>719</v>
      </c>
      <c r="D20" s="24" t="s">
        <v>251</v>
      </c>
      <c r="E20" s="5">
        <f t="shared" si="0"/>
        <v>592.5</v>
      </c>
      <c r="F20" s="6">
        <v>37</v>
      </c>
      <c r="G20" s="6">
        <f>VLOOKUP(F20,Barème!A:D,3,FALSE)</f>
        <v>139.5</v>
      </c>
      <c r="H20" s="8">
        <v>47</v>
      </c>
      <c r="I20" s="8">
        <f>VLOOKUP(H20,Barème!A:D,4,FALSE)</f>
        <v>166</v>
      </c>
      <c r="J20" s="10">
        <v>22</v>
      </c>
      <c r="K20" s="10">
        <f>VLOOKUP(J20,Barème!A:D,3,FALSE)</f>
        <v>162</v>
      </c>
      <c r="L20" s="1">
        <v>125</v>
      </c>
      <c r="M20" s="11"/>
      <c r="N20" s="11">
        <f>VLOOKUP(M20,Barème!A:D,2,FALSE)</f>
        <v>0</v>
      </c>
    </row>
    <row r="21" spans="1:14" ht="15.75" customHeight="1">
      <c r="A21" s="12">
        <v>17</v>
      </c>
      <c r="B21" s="24" t="s">
        <v>495</v>
      </c>
      <c r="C21" s="24" t="s">
        <v>723</v>
      </c>
      <c r="D21" s="24" t="s">
        <v>57</v>
      </c>
      <c r="E21" s="5">
        <f t="shared" si="0"/>
        <v>579</v>
      </c>
      <c r="F21" s="6">
        <v>27</v>
      </c>
      <c r="G21" s="6">
        <f>VLOOKUP(F21,Barème!A:D,3,FALSE)</f>
        <v>154.5</v>
      </c>
      <c r="H21" s="8"/>
      <c r="I21" s="8">
        <f>VLOOKUP(H21,Barème!A:D,4,FALSE)</f>
        <v>0</v>
      </c>
      <c r="J21" s="10">
        <v>21</v>
      </c>
      <c r="K21" s="10">
        <f>VLOOKUP(J21,Barème!A:D,3,FALSE)</f>
        <v>163.5</v>
      </c>
      <c r="L21" s="1">
        <v>124</v>
      </c>
      <c r="M21" s="11">
        <v>4</v>
      </c>
      <c r="N21" s="11">
        <f>VLOOKUP(M21,Barème!A:D,2,FALSE)</f>
        <v>137</v>
      </c>
    </row>
    <row r="22" spans="1:14" ht="15.75" customHeight="1">
      <c r="A22" s="12">
        <v>18</v>
      </c>
      <c r="B22" s="41" t="s">
        <v>731</v>
      </c>
      <c r="C22" s="41" t="s">
        <v>733</v>
      </c>
      <c r="D22" s="41" t="s">
        <v>95</v>
      </c>
      <c r="E22" s="5">
        <f t="shared" si="0"/>
        <v>561.5</v>
      </c>
      <c r="F22" s="6" t="s">
        <v>205</v>
      </c>
      <c r="G22" s="6">
        <f>VLOOKUP(F22,Barème!A:D,3,FALSE)</f>
        <v>1.5</v>
      </c>
      <c r="H22" s="8">
        <v>12</v>
      </c>
      <c r="I22" s="8">
        <f>VLOOKUP(H22,Barème!A:D,4,FALSE)</f>
        <v>236</v>
      </c>
      <c r="J22" s="10">
        <v>14</v>
      </c>
      <c r="K22" s="10">
        <f>VLOOKUP(J22,Barème!A:D,3,FALSE)</f>
        <v>174</v>
      </c>
      <c r="L22" s="1">
        <v>150</v>
      </c>
      <c r="M22" s="11"/>
      <c r="N22" s="11">
        <f>VLOOKUP(M22,Barème!A:D,2,FALSE)</f>
        <v>0</v>
      </c>
    </row>
    <row r="23" spans="1:14" ht="15.75" customHeight="1">
      <c r="A23" s="12">
        <v>19</v>
      </c>
      <c r="B23" s="24" t="s">
        <v>43</v>
      </c>
      <c r="C23" s="24" t="s">
        <v>107</v>
      </c>
      <c r="D23" s="24" t="s">
        <v>45</v>
      </c>
      <c r="E23" s="5">
        <f t="shared" si="0"/>
        <v>556.5</v>
      </c>
      <c r="F23" s="6">
        <v>40</v>
      </c>
      <c r="G23" s="6">
        <f>VLOOKUP(F23,Barème!A:D,3,FALSE)</f>
        <v>135</v>
      </c>
      <c r="H23" s="8">
        <v>53</v>
      </c>
      <c r="I23" s="8">
        <f>VLOOKUP(H23,Barème!A:D,4,FALSE)</f>
        <v>154</v>
      </c>
      <c r="J23" s="10">
        <v>25</v>
      </c>
      <c r="K23" s="10">
        <f>VLOOKUP(J23,Barème!A:D,3,FALSE)</f>
        <v>157.5</v>
      </c>
      <c r="L23" s="1">
        <v>110</v>
      </c>
      <c r="M23" s="11"/>
      <c r="N23" s="11">
        <f>VLOOKUP(M23,Barème!A:D,2,FALSE)</f>
        <v>0</v>
      </c>
    </row>
    <row r="24" spans="1:14" ht="15.75" customHeight="1">
      <c r="A24" s="12">
        <v>20</v>
      </c>
      <c r="B24" s="41" t="s">
        <v>741</v>
      </c>
      <c r="C24" s="41" t="s">
        <v>742</v>
      </c>
      <c r="D24" s="41" t="s">
        <v>45</v>
      </c>
      <c r="E24" s="5">
        <f t="shared" si="0"/>
        <v>514</v>
      </c>
      <c r="F24" s="6"/>
      <c r="G24" s="6">
        <f>VLOOKUP(F24,Barème!A:D,3,FALSE)</f>
        <v>0</v>
      </c>
      <c r="H24" s="8">
        <v>28</v>
      </c>
      <c r="I24" s="8">
        <f>VLOOKUP(H24,Barème!A:D,4,FALSE)</f>
        <v>204</v>
      </c>
      <c r="J24" s="10">
        <v>18</v>
      </c>
      <c r="K24" s="10">
        <f>VLOOKUP(J24,Barème!A:D,3,FALSE)</f>
        <v>168</v>
      </c>
      <c r="L24" s="1">
        <v>142</v>
      </c>
      <c r="M24" s="11"/>
      <c r="N24" s="11">
        <f>VLOOKUP(M24,Barème!A:D,2,FALSE)</f>
        <v>0</v>
      </c>
    </row>
    <row r="25" spans="1:14" ht="15.75" customHeight="1">
      <c r="A25" s="12">
        <v>21</v>
      </c>
      <c r="B25" s="24" t="s">
        <v>270</v>
      </c>
      <c r="C25" s="24" t="s">
        <v>748</v>
      </c>
      <c r="D25" s="24" t="s">
        <v>141</v>
      </c>
      <c r="E25" s="5">
        <f t="shared" si="0"/>
        <v>501.5</v>
      </c>
      <c r="F25" s="6">
        <v>31</v>
      </c>
      <c r="G25" s="6">
        <f>VLOOKUP(F25,Barème!A:D,3,FALSE)</f>
        <v>148.5</v>
      </c>
      <c r="H25" s="8">
        <v>33</v>
      </c>
      <c r="I25" s="8">
        <f>VLOOKUP(H25,Barème!A:D,4,FALSE)</f>
        <v>194</v>
      </c>
      <c r="J25" s="10">
        <v>24</v>
      </c>
      <c r="K25" s="10">
        <f>VLOOKUP(J25,Barème!A:D,3,FALSE)</f>
        <v>159</v>
      </c>
      <c r="L25" s="1"/>
      <c r="M25" s="11"/>
      <c r="N25" s="11">
        <f>VLOOKUP(M25,Barème!A:D,2,FALSE)</f>
        <v>0</v>
      </c>
    </row>
    <row r="26" spans="1:14" ht="15.75" customHeight="1">
      <c r="A26" s="12">
        <v>22</v>
      </c>
      <c r="B26" s="24" t="s">
        <v>228</v>
      </c>
      <c r="C26" s="24" t="s">
        <v>605</v>
      </c>
      <c r="D26" s="24" t="s">
        <v>19</v>
      </c>
      <c r="E26" s="5">
        <f t="shared" si="0"/>
        <v>495</v>
      </c>
      <c r="F26" s="6">
        <v>39</v>
      </c>
      <c r="G26" s="6">
        <f>VLOOKUP(F26,Barème!A:D,3,FALSE)</f>
        <v>136.5</v>
      </c>
      <c r="H26" s="8">
        <v>34</v>
      </c>
      <c r="I26" s="8">
        <f>VLOOKUP(H26,Barème!A:D,4,FALSE)</f>
        <v>192</v>
      </c>
      <c r="J26" s="10">
        <v>19</v>
      </c>
      <c r="K26" s="10">
        <f>VLOOKUP(J26,Barème!A:D,3,FALSE)</f>
        <v>166.5</v>
      </c>
      <c r="L26" s="1"/>
      <c r="M26" s="11"/>
      <c r="N26" s="11">
        <f>VLOOKUP(M26,Barème!A:D,2,FALSE)</f>
        <v>0</v>
      </c>
    </row>
    <row r="27" spans="1:14" ht="15.75" customHeight="1">
      <c r="A27" s="12">
        <v>23</v>
      </c>
      <c r="B27" s="41" t="s">
        <v>761</v>
      </c>
      <c r="C27" s="41" t="s">
        <v>762</v>
      </c>
      <c r="D27" s="41" t="s">
        <v>57</v>
      </c>
      <c r="E27" s="5">
        <f t="shared" si="0"/>
        <v>493.5</v>
      </c>
      <c r="F27" s="6"/>
      <c r="G27" s="6">
        <f>VLOOKUP(F27,Barème!A:D,3,FALSE)</f>
        <v>0</v>
      </c>
      <c r="H27" s="8">
        <v>37</v>
      </c>
      <c r="I27" s="8">
        <f>VLOOKUP(H27,Barème!A:D,4,FALSE)</f>
        <v>186</v>
      </c>
      <c r="J27" s="10">
        <v>17</v>
      </c>
      <c r="K27" s="10">
        <f>VLOOKUP(J27,Barème!A:D,3,FALSE)</f>
        <v>169.5</v>
      </c>
      <c r="L27" s="1">
        <v>138</v>
      </c>
      <c r="M27" s="11"/>
      <c r="N27" s="11">
        <f>VLOOKUP(M27,Barème!A:D,2,FALSE)</f>
        <v>0</v>
      </c>
    </row>
    <row r="28" spans="1:14" ht="15.75" customHeight="1">
      <c r="A28" s="12">
        <v>24</v>
      </c>
      <c r="B28" s="24" t="s">
        <v>766</v>
      </c>
      <c r="C28" s="24" t="s">
        <v>767</v>
      </c>
      <c r="D28" s="24" t="s">
        <v>141</v>
      </c>
      <c r="E28" s="5">
        <f t="shared" si="0"/>
        <v>493</v>
      </c>
      <c r="F28" s="6">
        <v>19</v>
      </c>
      <c r="G28" s="6">
        <f>VLOOKUP(F28,Barème!A:D,3,FALSE)</f>
        <v>166.5</v>
      </c>
      <c r="H28" s="8">
        <v>30</v>
      </c>
      <c r="I28" s="8">
        <f>VLOOKUP(H28,Barème!A:D,4,FALSE)</f>
        <v>200</v>
      </c>
      <c r="J28" s="10" t="s">
        <v>205</v>
      </c>
      <c r="K28" s="10">
        <f>VLOOKUP(J28,Barème!A:D,3,FALSE)</f>
        <v>1.5</v>
      </c>
      <c r="L28" s="1">
        <v>125</v>
      </c>
      <c r="M28" s="11"/>
      <c r="N28" s="11">
        <f>VLOOKUP(M28,Barème!A:D,2,FALSE)</f>
        <v>0</v>
      </c>
    </row>
    <row r="29" spans="1:14" ht="15.75" customHeight="1">
      <c r="A29" s="12">
        <v>25</v>
      </c>
      <c r="B29" s="24" t="s">
        <v>774</v>
      </c>
      <c r="C29" s="24" t="s">
        <v>502</v>
      </c>
      <c r="D29" s="24" t="s">
        <v>19</v>
      </c>
      <c r="E29" s="5">
        <f t="shared" si="0"/>
        <v>454</v>
      </c>
      <c r="F29" s="6">
        <v>38</v>
      </c>
      <c r="G29" s="6">
        <f>VLOOKUP(F29,Barème!A:D,3,FALSE)</f>
        <v>138</v>
      </c>
      <c r="H29" s="8">
        <v>32</v>
      </c>
      <c r="I29" s="8">
        <f>VLOOKUP(H29,Barème!A:D,4,FALSE)</f>
        <v>196</v>
      </c>
      <c r="J29" s="10"/>
      <c r="K29" s="10">
        <f>VLOOKUP(J29,Barème!A:D,3,FALSE)</f>
        <v>0</v>
      </c>
      <c r="L29" s="1">
        <v>120</v>
      </c>
      <c r="M29" s="11"/>
      <c r="N29" s="11">
        <f>VLOOKUP(M29,Barème!A:D,2,FALSE)</f>
        <v>0</v>
      </c>
    </row>
    <row r="30" spans="1:14" ht="15.75" customHeight="1">
      <c r="A30" s="12">
        <v>26</v>
      </c>
      <c r="B30" s="41" t="s">
        <v>572</v>
      </c>
      <c r="C30" s="41" t="s">
        <v>778</v>
      </c>
      <c r="D30" s="41" t="s">
        <v>90</v>
      </c>
      <c r="E30" s="5">
        <f t="shared" si="0"/>
        <v>428.5</v>
      </c>
      <c r="F30" s="6">
        <v>43</v>
      </c>
      <c r="G30" s="6">
        <f>VLOOKUP(F30,Barème!A:D,3,FALSE)</f>
        <v>130.5</v>
      </c>
      <c r="H30" s="8">
        <v>39</v>
      </c>
      <c r="I30" s="8">
        <f>VLOOKUP(H30,Barème!A:D,4,FALSE)</f>
        <v>182</v>
      </c>
      <c r="J30" s="10"/>
      <c r="K30" s="10">
        <f>VLOOKUP(J30,Barème!A:D,3,FALSE)</f>
        <v>0</v>
      </c>
      <c r="L30" s="1">
        <v>116</v>
      </c>
      <c r="M30" s="11"/>
      <c r="N30" s="11">
        <f>VLOOKUP(M30,Barème!A:D,2,FALSE)</f>
        <v>0</v>
      </c>
    </row>
    <row r="31" spans="1:14" ht="15.75" customHeight="1">
      <c r="A31" s="12">
        <v>27</v>
      </c>
      <c r="B31" s="24" t="s">
        <v>186</v>
      </c>
      <c r="C31" s="24" t="s">
        <v>20</v>
      </c>
      <c r="D31" s="24" t="s">
        <v>57</v>
      </c>
      <c r="E31" s="5">
        <f t="shared" si="0"/>
        <v>424</v>
      </c>
      <c r="F31" s="6">
        <v>29</v>
      </c>
      <c r="G31" s="6">
        <f>VLOOKUP(F31,Barème!A:D,3,FALSE)</f>
        <v>151.5</v>
      </c>
      <c r="H31" s="8">
        <v>45</v>
      </c>
      <c r="I31" s="8">
        <f>VLOOKUP(H31,Barème!A:D,4,FALSE)</f>
        <v>170</v>
      </c>
      <c r="J31" s="10" t="s">
        <v>205</v>
      </c>
      <c r="K31" s="10">
        <f>VLOOKUP(J31,Barème!A:D,3,FALSE)</f>
        <v>1.5</v>
      </c>
      <c r="L31" s="1">
        <v>101</v>
      </c>
      <c r="M31" s="11"/>
      <c r="N31" s="11">
        <f>VLOOKUP(M31,Barème!A:D,2,FALSE)</f>
        <v>0</v>
      </c>
    </row>
    <row r="32" spans="1:14" ht="15.75" customHeight="1">
      <c r="A32" s="12">
        <v>28</v>
      </c>
      <c r="B32" s="24" t="s">
        <v>787</v>
      </c>
      <c r="C32" s="24" t="s">
        <v>789</v>
      </c>
      <c r="D32" s="24" t="s">
        <v>23</v>
      </c>
      <c r="E32" s="5">
        <f t="shared" si="0"/>
        <v>423</v>
      </c>
      <c r="F32" s="6">
        <v>34</v>
      </c>
      <c r="G32" s="6">
        <f>VLOOKUP(F32,Barème!A:D,3,FALSE)</f>
        <v>144</v>
      </c>
      <c r="H32" s="8">
        <v>43</v>
      </c>
      <c r="I32" s="8">
        <f>VLOOKUP(H32,Barème!A:D,4,FALSE)</f>
        <v>174</v>
      </c>
      <c r="J32" s="10"/>
      <c r="K32" s="10">
        <f>VLOOKUP(J32,Barème!A:D,3,FALSE)</f>
        <v>0</v>
      </c>
      <c r="L32" s="1">
        <v>105</v>
      </c>
      <c r="M32" s="11"/>
      <c r="N32" s="11">
        <f>VLOOKUP(M32,Barème!A:D,2,FALSE)</f>
        <v>0</v>
      </c>
    </row>
    <row r="33" spans="1:14" ht="15.75" customHeight="1">
      <c r="A33" s="12">
        <v>29</v>
      </c>
      <c r="B33" s="41" t="s">
        <v>790</v>
      </c>
      <c r="C33" s="41" t="s">
        <v>791</v>
      </c>
      <c r="D33" s="41" t="s">
        <v>57</v>
      </c>
      <c r="E33" s="5">
        <f t="shared" si="0"/>
        <v>378</v>
      </c>
      <c r="F33" s="6" t="s">
        <v>120</v>
      </c>
      <c r="G33" s="6">
        <f>VLOOKUP(F33,Barème!A:D,3,FALSE)</f>
        <v>1.5</v>
      </c>
      <c r="H33" s="8">
        <v>22</v>
      </c>
      <c r="I33" s="8">
        <f>VLOOKUP(H33,Barème!A:D,4,FALSE)</f>
        <v>216</v>
      </c>
      <c r="J33" s="10">
        <v>23</v>
      </c>
      <c r="K33" s="10">
        <f>VLOOKUP(J33,Barème!A:D,3,FALSE)</f>
        <v>160.5</v>
      </c>
      <c r="L33" s="1"/>
      <c r="M33" s="11"/>
      <c r="N33" s="11">
        <f>VLOOKUP(M33,Barème!A:D,2,FALSE)</f>
        <v>0</v>
      </c>
    </row>
    <row r="34" spans="1:14" ht="15.75" customHeight="1">
      <c r="A34" s="12">
        <v>30</v>
      </c>
      <c r="B34" s="24" t="s">
        <v>794</v>
      </c>
      <c r="C34" s="24" t="s">
        <v>795</v>
      </c>
      <c r="D34" s="24" t="s">
        <v>141</v>
      </c>
      <c r="E34" s="5">
        <f t="shared" si="0"/>
        <v>296</v>
      </c>
      <c r="F34" s="6">
        <v>30</v>
      </c>
      <c r="G34" s="6">
        <f>VLOOKUP(F34,Barème!A:D,3,FALSE)</f>
        <v>150</v>
      </c>
      <c r="H34" s="8">
        <v>57</v>
      </c>
      <c r="I34" s="8">
        <f>VLOOKUP(H34,Barème!A:D,4,FALSE)</f>
        <v>146</v>
      </c>
      <c r="J34" s="10"/>
      <c r="K34" s="10">
        <f>VLOOKUP(J34,Barème!A:D,3,FALSE)</f>
        <v>0</v>
      </c>
      <c r="L34" s="1"/>
      <c r="M34" s="11"/>
      <c r="N34" s="11">
        <f>VLOOKUP(M34,Barème!A:D,2,FALSE)</f>
        <v>0</v>
      </c>
    </row>
    <row r="35" spans="1:14" ht="15.75" customHeight="1">
      <c r="A35" s="12">
        <v>31</v>
      </c>
      <c r="B35" s="24" t="s">
        <v>799</v>
      </c>
      <c r="C35" s="24" t="s">
        <v>793</v>
      </c>
      <c r="D35" s="2" t="s">
        <v>45</v>
      </c>
      <c r="E35" s="5">
        <f t="shared" si="0"/>
        <v>277</v>
      </c>
      <c r="F35" s="6">
        <v>22</v>
      </c>
      <c r="G35" s="6">
        <f>VLOOKUP(F35,Barème!A:D,3,FALSE)</f>
        <v>162</v>
      </c>
      <c r="H35" s="8"/>
      <c r="I35" s="8">
        <f>VLOOKUP(H35,Barème!A:D,4,FALSE)</f>
        <v>0</v>
      </c>
      <c r="J35" s="10"/>
      <c r="K35" s="10">
        <f>VLOOKUP(J35,Barème!A:D,3,FALSE)</f>
        <v>0</v>
      </c>
      <c r="L35" s="1">
        <v>115</v>
      </c>
      <c r="M35" s="11"/>
      <c r="N35" s="11">
        <f>VLOOKUP(M35,Barème!A:D,2,FALSE)</f>
        <v>0</v>
      </c>
    </row>
    <row r="36" spans="1:14" ht="15.75" customHeight="1">
      <c r="A36" s="12">
        <v>32</v>
      </c>
      <c r="B36" s="24" t="s">
        <v>802</v>
      </c>
      <c r="C36" s="24" t="s">
        <v>304</v>
      </c>
      <c r="D36" s="24" t="s">
        <v>329</v>
      </c>
      <c r="E36" s="5">
        <f t="shared" si="0"/>
        <v>268</v>
      </c>
      <c r="F36" s="6">
        <v>20</v>
      </c>
      <c r="G36" s="6">
        <f>VLOOKUP(F36,Barème!A:D,3,FALSE)</f>
        <v>165</v>
      </c>
      <c r="H36" s="8"/>
      <c r="I36" s="8">
        <f>VLOOKUP(H36,Barème!A:D,4,FALSE)</f>
        <v>0</v>
      </c>
      <c r="J36" s="10"/>
      <c r="K36" s="10">
        <f>VLOOKUP(J36,Barème!A:D,3,FALSE)</f>
        <v>0</v>
      </c>
      <c r="L36" s="1">
        <v>103</v>
      </c>
      <c r="M36" s="11"/>
      <c r="N36" s="11">
        <f>VLOOKUP(M36,Barème!A:D,2,FALSE)</f>
        <v>0</v>
      </c>
    </row>
    <row r="37" spans="1:14" ht="15.75" customHeight="1">
      <c r="A37" s="12">
        <v>33</v>
      </c>
      <c r="B37" s="24" t="s">
        <v>53</v>
      </c>
      <c r="C37" s="24" t="s">
        <v>804</v>
      </c>
      <c r="D37" s="24" t="s">
        <v>90</v>
      </c>
      <c r="E37" s="5">
        <f t="shared" si="0"/>
        <v>258</v>
      </c>
      <c r="F37" s="6">
        <v>26</v>
      </c>
      <c r="G37" s="6">
        <f>VLOOKUP(F37,Barème!A:D,3,FALSE)</f>
        <v>156</v>
      </c>
      <c r="H37" s="8"/>
      <c r="I37" s="8">
        <f>VLOOKUP(H37,Barème!A:D,4,FALSE)</f>
        <v>0</v>
      </c>
      <c r="J37" s="10"/>
      <c r="K37" s="10">
        <f>VLOOKUP(J37,Barème!A:D,3,FALSE)</f>
        <v>0</v>
      </c>
      <c r="L37" s="1">
        <v>102</v>
      </c>
      <c r="M37" s="11"/>
      <c r="N37" s="11">
        <f>VLOOKUP(M37,Barème!A:D,2,FALSE)</f>
        <v>0</v>
      </c>
    </row>
    <row r="38" spans="1:14" ht="15.75" customHeight="1">
      <c r="A38" s="12">
        <v>34</v>
      </c>
      <c r="B38" s="24" t="s">
        <v>808</v>
      </c>
      <c r="C38" s="24" t="s">
        <v>809</v>
      </c>
      <c r="D38" s="24" t="s">
        <v>114</v>
      </c>
      <c r="E38" s="5">
        <f t="shared" si="0"/>
        <v>236</v>
      </c>
      <c r="F38" s="6"/>
      <c r="G38" s="6">
        <f>VLOOKUP(F38,Barème!A:D,3,FALSE)</f>
        <v>0</v>
      </c>
      <c r="H38" s="8"/>
      <c r="I38" s="8">
        <f>VLOOKUP(H38,Barème!A:D,4,FALSE)</f>
        <v>0</v>
      </c>
      <c r="J38" s="10">
        <v>26</v>
      </c>
      <c r="K38" s="10">
        <f>VLOOKUP(J38,Barème!A:D,3,FALSE)</f>
        <v>156</v>
      </c>
      <c r="L38" s="1">
        <v>80</v>
      </c>
      <c r="M38" s="11"/>
      <c r="N38" s="11">
        <f>VLOOKUP(M38,Barème!A:D,2,FALSE)</f>
        <v>0</v>
      </c>
    </row>
    <row r="39" spans="1:14" ht="15.75" customHeight="1">
      <c r="A39" s="12">
        <v>35</v>
      </c>
      <c r="B39" s="41" t="s">
        <v>810</v>
      </c>
      <c r="C39" s="41" t="s">
        <v>811</v>
      </c>
      <c r="D39" s="41" t="s">
        <v>136</v>
      </c>
      <c r="E39" s="5">
        <f t="shared" si="0"/>
        <v>236</v>
      </c>
      <c r="F39" s="6"/>
      <c r="G39" s="6">
        <f>VLOOKUP(F39,Barème!A:D,3,FALSE)</f>
        <v>0</v>
      </c>
      <c r="H39" s="8">
        <v>60</v>
      </c>
      <c r="I39" s="8">
        <f>VLOOKUP(H39,Barème!A:D,4,FALSE)</f>
        <v>140</v>
      </c>
      <c r="J39" s="10"/>
      <c r="K39" s="10">
        <f>VLOOKUP(J39,Barème!A:D,3,FALSE)</f>
        <v>0</v>
      </c>
      <c r="L39" s="1">
        <v>96</v>
      </c>
      <c r="M39" s="11"/>
      <c r="N39" s="11">
        <f>VLOOKUP(M39,Barème!A:D,2,FALSE)</f>
        <v>0</v>
      </c>
    </row>
    <row r="40" spans="1:14" ht="15.75" customHeight="1">
      <c r="A40" s="12">
        <v>36</v>
      </c>
      <c r="B40" s="41" t="s">
        <v>492</v>
      </c>
      <c r="C40" s="41" t="s">
        <v>813</v>
      </c>
      <c r="D40" s="41" t="s">
        <v>136</v>
      </c>
      <c r="E40" s="5">
        <f t="shared" si="0"/>
        <v>229</v>
      </c>
      <c r="F40" s="6"/>
      <c r="G40" s="6">
        <f>VLOOKUP(F40,Barème!A:D,3,FALSE)</f>
        <v>0</v>
      </c>
      <c r="H40" s="8">
        <v>62</v>
      </c>
      <c r="I40" s="8">
        <f>VLOOKUP(H40,Barème!A:D,4,FALSE)</f>
        <v>136</v>
      </c>
      <c r="J40" s="10"/>
      <c r="K40" s="10">
        <f>VLOOKUP(J40,Barème!A:D,3,FALSE)</f>
        <v>0</v>
      </c>
      <c r="L40" s="1">
        <v>93</v>
      </c>
      <c r="M40" s="11"/>
      <c r="N40" s="11">
        <f>VLOOKUP(M40,Barème!A:D,2,FALSE)</f>
        <v>0</v>
      </c>
    </row>
    <row r="41" spans="1:14" ht="15.75" customHeight="1">
      <c r="A41" s="12">
        <v>37</v>
      </c>
      <c r="B41" s="24" t="s">
        <v>815</v>
      </c>
      <c r="C41" s="24" t="s">
        <v>816</v>
      </c>
      <c r="D41" s="24" t="s">
        <v>28</v>
      </c>
      <c r="E41" s="5">
        <f t="shared" si="0"/>
        <v>227</v>
      </c>
      <c r="F41" s="6">
        <v>32</v>
      </c>
      <c r="G41" s="6">
        <f>VLOOKUP(F41,Barème!A:D,3,FALSE)</f>
        <v>147</v>
      </c>
      <c r="H41" s="8"/>
      <c r="I41" s="8">
        <f>VLOOKUP(H41,Barème!A:D,4,FALSE)</f>
        <v>0</v>
      </c>
      <c r="J41" s="10"/>
      <c r="K41" s="10">
        <f>VLOOKUP(J41,Barème!A:D,3,FALSE)</f>
        <v>0</v>
      </c>
      <c r="L41" s="1">
        <v>80</v>
      </c>
      <c r="M41" s="11"/>
      <c r="N41" s="11">
        <f>VLOOKUP(M41,Barème!A:D,2,FALSE)</f>
        <v>0</v>
      </c>
    </row>
    <row r="42" spans="1:14" ht="15.75" customHeight="1">
      <c r="A42" s="12">
        <v>38</v>
      </c>
      <c r="B42" s="24" t="s">
        <v>208</v>
      </c>
      <c r="C42" s="24" t="s">
        <v>30</v>
      </c>
      <c r="D42" s="24" t="s">
        <v>819</v>
      </c>
      <c r="E42" s="5">
        <f t="shared" si="0"/>
        <v>219.5</v>
      </c>
      <c r="F42" s="6">
        <v>35</v>
      </c>
      <c r="G42" s="6">
        <f>VLOOKUP(F42,Barème!A:D,3,FALSE)</f>
        <v>142.5</v>
      </c>
      <c r="H42" s="8"/>
      <c r="I42" s="8">
        <f>VLOOKUP(H42,Barème!A:D,4,FALSE)</f>
        <v>0</v>
      </c>
      <c r="J42" s="10"/>
      <c r="K42" s="10">
        <f>VLOOKUP(J42,Barème!A:D,3,FALSE)</f>
        <v>0</v>
      </c>
      <c r="L42" s="1">
        <v>77</v>
      </c>
      <c r="M42" s="11"/>
      <c r="N42" s="11">
        <f>VLOOKUP(M42,Barème!A:D,2,FALSE)</f>
        <v>0</v>
      </c>
    </row>
    <row r="43" spans="1:14" ht="15.75" customHeight="1">
      <c r="A43" s="12">
        <v>39</v>
      </c>
      <c r="B43" s="41" t="s">
        <v>820</v>
      </c>
      <c r="C43" s="41" t="s">
        <v>821</v>
      </c>
      <c r="D43" s="41" t="s">
        <v>144</v>
      </c>
      <c r="E43" s="5">
        <f t="shared" si="0"/>
        <v>219</v>
      </c>
      <c r="F43" s="6"/>
      <c r="G43" s="6">
        <f>VLOOKUP(F43,Barème!A:D,3,FALSE)</f>
        <v>0</v>
      </c>
      <c r="H43" s="8">
        <v>66</v>
      </c>
      <c r="I43" s="8">
        <f>VLOOKUP(H43,Barème!A:D,4,FALSE)</f>
        <v>128</v>
      </c>
      <c r="J43" s="10"/>
      <c r="K43" s="10">
        <f>VLOOKUP(J43,Barème!A:D,3,FALSE)</f>
        <v>0</v>
      </c>
      <c r="L43" s="1">
        <v>91</v>
      </c>
      <c r="M43" s="11"/>
      <c r="N43" s="11">
        <f>VLOOKUP(M43,Barème!A:D,2,FALSE)</f>
        <v>0</v>
      </c>
    </row>
    <row r="44" spans="1:14" ht="15.75" customHeight="1">
      <c r="A44" s="12">
        <v>40</v>
      </c>
      <c r="B44" s="24" t="s">
        <v>822</v>
      </c>
      <c r="C44" s="24" t="s">
        <v>557</v>
      </c>
      <c r="D44" s="24" t="s">
        <v>57</v>
      </c>
      <c r="E44" s="5">
        <f t="shared" si="0"/>
        <v>210</v>
      </c>
      <c r="F44" s="6">
        <v>3</v>
      </c>
      <c r="G44" s="6">
        <f>VLOOKUP(F44,Barème!A:D,3,FALSE)</f>
        <v>210</v>
      </c>
      <c r="H44" s="8"/>
      <c r="I44" s="8">
        <f>VLOOKUP(H44,Barème!A:D,4,FALSE)</f>
        <v>0</v>
      </c>
      <c r="J44" s="10"/>
      <c r="K44" s="10">
        <f>VLOOKUP(J44,Barème!A:D,3,FALSE)</f>
        <v>0</v>
      </c>
      <c r="L44" s="1"/>
      <c r="M44" s="11"/>
      <c r="N44" s="11">
        <f>VLOOKUP(M44,Barème!A:D,2,FALSE)</f>
        <v>0</v>
      </c>
    </row>
    <row r="45" spans="1:14" ht="15.75" customHeight="1">
      <c r="A45" s="12">
        <v>41</v>
      </c>
      <c r="B45" s="24" t="s">
        <v>201</v>
      </c>
      <c r="C45" s="24" t="s">
        <v>539</v>
      </c>
      <c r="D45" s="24" t="s">
        <v>28</v>
      </c>
      <c r="E45" s="5">
        <f t="shared" si="0"/>
        <v>208</v>
      </c>
      <c r="F45" s="6">
        <v>42</v>
      </c>
      <c r="G45" s="6">
        <f>VLOOKUP(F45,Barème!A:D,3,FALSE)</f>
        <v>132</v>
      </c>
      <c r="H45" s="8"/>
      <c r="I45" s="8">
        <f>VLOOKUP(H45,Barème!A:D,4,FALSE)</f>
        <v>0</v>
      </c>
      <c r="J45" s="10"/>
      <c r="K45" s="10">
        <f>VLOOKUP(J45,Barème!A:D,3,FALSE)</f>
        <v>0</v>
      </c>
      <c r="L45" s="1">
        <v>76</v>
      </c>
      <c r="M45" s="11"/>
      <c r="N45" s="11">
        <f>VLOOKUP(M45,Barème!A:D,2,FALSE)</f>
        <v>0</v>
      </c>
    </row>
    <row r="46" spans="1:14" ht="15.75" customHeight="1">
      <c r="A46" s="12">
        <v>42</v>
      </c>
      <c r="B46" s="24" t="s">
        <v>823</v>
      </c>
      <c r="C46" s="24" t="s">
        <v>226</v>
      </c>
      <c r="D46" s="24" t="s">
        <v>19</v>
      </c>
      <c r="E46" s="5">
        <f t="shared" si="0"/>
        <v>201.5</v>
      </c>
      <c r="F46" s="6">
        <v>47</v>
      </c>
      <c r="G46" s="6">
        <f>VLOOKUP(F46,Barème!A:D,3,FALSE)</f>
        <v>124.5</v>
      </c>
      <c r="H46" s="8"/>
      <c r="I46" s="8">
        <f>VLOOKUP(H46,Barème!A:D,4,FALSE)</f>
        <v>0</v>
      </c>
      <c r="J46" s="10"/>
      <c r="K46" s="10">
        <f>VLOOKUP(J46,Barème!A:D,3,FALSE)</f>
        <v>0</v>
      </c>
      <c r="L46" s="1">
        <v>77</v>
      </c>
      <c r="M46" s="11"/>
      <c r="N46" s="11">
        <f>VLOOKUP(M46,Barème!A:D,2,FALSE)</f>
        <v>0</v>
      </c>
    </row>
    <row r="47" spans="1:14" ht="15.75" customHeight="1">
      <c r="A47" s="12">
        <v>43</v>
      </c>
      <c r="B47" s="24" t="s">
        <v>824</v>
      </c>
      <c r="C47" s="24" t="s">
        <v>351</v>
      </c>
      <c r="D47" s="2" t="s">
        <v>19</v>
      </c>
      <c r="E47" s="5">
        <f t="shared" si="0"/>
        <v>190.5</v>
      </c>
      <c r="F47" s="6" t="s">
        <v>205</v>
      </c>
      <c r="G47" s="6">
        <f>VLOOKUP(F47,Barème!A:D,3,FALSE)</f>
        <v>1.5</v>
      </c>
      <c r="H47" s="8"/>
      <c r="I47" s="8">
        <f>VLOOKUP(H47,Barème!A:D,4,FALSE)</f>
        <v>0</v>
      </c>
      <c r="J47" s="10">
        <v>8</v>
      </c>
      <c r="K47" s="10">
        <f>VLOOKUP(J47,Barème!A:D,3,FALSE)</f>
        <v>189</v>
      </c>
      <c r="L47" s="1"/>
      <c r="M47" s="11"/>
      <c r="N47" s="11">
        <f>VLOOKUP(M47,Barème!A:D,2,FALSE)</f>
        <v>0</v>
      </c>
    </row>
    <row r="48" spans="1:14" ht="15.75" customHeight="1">
      <c r="A48" s="12">
        <v>44</v>
      </c>
      <c r="B48" s="24" t="s">
        <v>825</v>
      </c>
      <c r="C48" s="24" t="s">
        <v>334</v>
      </c>
      <c r="D48" s="24" t="s">
        <v>819</v>
      </c>
      <c r="E48" s="5">
        <f t="shared" si="0"/>
        <v>189</v>
      </c>
      <c r="F48" s="6">
        <v>8</v>
      </c>
      <c r="G48" s="6">
        <f>VLOOKUP(F48,Barème!A:D,3,FALSE)</f>
        <v>189</v>
      </c>
      <c r="H48" s="8"/>
      <c r="I48" s="8">
        <f>VLOOKUP(H48,Barème!A:D,4,FALSE)</f>
        <v>0</v>
      </c>
      <c r="J48" s="10"/>
      <c r="K48" s="10">
        <f>VLOOKUP(J48,Barème!A:D,3,FALSE)</f>
        <v>0</v>
      </c>
      <c r="L48" s="1"/>
      <c r="M48" s="11"/>
      <c r="N48" s="11">
        <f>VLOOKUP(M48,Barème!A:D,2,FALSE)</f>
        <v>0</v>
      </c>
    </row>
    <row r="49" spans="1:14" ht="15.75" customHeight="1">
      <c r="A49" s="12">
        <v>45</v>
      </c>
      <c r="B49" s="24" t="s">
        <v>826</v>
      </c>
      <c r="C49" s="24" t="s">
        <v>827</v>
      </c>
      <c r="D49" s="24" t="s">
        <v>23</v>
      </c>
      <c r="E49" s="5">
        <f t="shared" si="0"/>
        <v>184</v>
      </c>
      <c r="F49" s="6">
        <v>46</v>
      </c>
      <c r="G49" s="6">
        <f>VLOOKUP(F49,Barème!A:D,3,FALSE)</f>
        <v>126</v>
      </c>
      <c r="H49" s="8"/>
      <c r="I49" s="8">
        <f>VLOOKUP(H49,Barème!A:D,4,FALSE)</f>
        <v>0</v>
      </c>
      <c r="J49" s="10"/>
      <c r="K49" s="10">
        <f>VLOOKUP(J49,Barème!A:D,3,FALSE)</f>
        <v>0</v>
      </c>
      <c r="L49" s="1">
        <v>58</v>
      </c>
      <c r="M49" s="11"/>
      <c r="N49" s="11">
        <f>VLOOKUP(M49,Barème!A:D,2,FALSE)</f>
        <v>0</v>
      </c>
    </row>
    <row r="50" spans="1:14" ht="15.75" customHeight="1">
      <c r="A50" s="12">
        <v>46</v>
      </c>
      <c r="B50" s="24" t="s">
        <v>829</v>
      </c>
      <c r="C50" s="24" t="s">
        <v>830</v>
      </c>
      <c r="D50" s="24" t="s">
        <v>45</v>
      </c>
      <c r="E50" s="5">
        <f t="shared" si="0"/>
        <v>183</v>
      </c>
      <c r="F50" s="6"/>
      <c r="G50" s="6">
        <f>VLOOKUP(F50,Barème!A:D,3,FALSE)</f>
        <v>0</v>
      </c>
      <c r="H50" s="8"/>
      <c r="I50" s="8">
        <f>VLOOKUP(H50,Barème!A:D,4,FALSE)</f>
        <v>0</v>
      </c>
      <c r="J50" s="10">
        <v>10</v>
      </c>
      <c r="K50" s="10">
        <f>VLOOKUP(J50,Barème!A:D,3,FALSE)</f>
        <v>183</v>
      </c>
      <c r="L50" s="1">
        <v>0</v>
      </c>
      <c r="M50" s="11"/>
      <c r="N50" s="11">
        <f>VLOOKUP(M50,Barème!A:D,2,FALSE)</f>
        <v>0</v>
      </c>
    </row>
    <row r="51" spans="1:14" ht="15.75" customHeight="1">
      <c r="A51" s="12">
        <v>47</v>
      </c>
      <c r="B51" s="24" t="s">
        <v>834</v>
      </c>
      <c r="C51" s="24" t="s">
        <v>835</v>
      </c>
      <c r="D51" s="24" t="s">
        <v>57</v>
      </c>
      <c r="E51" s="5">
        <f t="shared" si="0"/>
        <v>180.5</v>
      </c>
      <c r="F51" s="6">
        <v>45</v>
      </c>
      <c r="G51" s="6">
        <f>VLOOKUP(F51,Barème!A:D,3,FALSE)</f>
        <v>127.5</v>
      </c>
      <c r="H51" s="8"/>
      <c r="I51" s="8">
        <f>VLOOKUP(H51,Barème!A:D,4,FALSE)</f>
        <v>0</v>
      </c>
      <c r="J51" s="10"/>
      <c r="K51" s="10">
        <f>VLOOKUP(J51,Barème!A:D,3,FALSE)</f>
        <v>0</v>
      </c>
      <c r="L51" s="1">
        <v>53</v>
      </c>
      <c r="M51" s="11"/>
      <c r="N51" s="11">
        <f>VLOOKUP(M51,Barème!A:D,2,FALSE)</f>
        <v>0</v>
      </c>
    </row>
    <row r="52" spans="1:14" ht="15.75" customHeight="1">
      <c r="A52" s="12">
        <v>48</v>
      </c>
      <c r="B52" s="24" t="s">
        <v>840</v>
      </c>
      <c r="C52" s="24" t="s">
        <v>323</v>
      </c>
      <c r="D52" s="24" t="s">
        <v>57</v>
      </c>
      <c r="E52" s="5">
        <f t="shared" si="0"/>
        <v>180.5</v>
      </c>
      <c r="F52" s="6">
        <v>49</v>
      </c>
      <c r="G52" s="6">
        <f>VLOOKUP(F52,Barème!A:D,3,FALSE)</f>
        <v>121.5</v>
      </c>
      <c r="H52" s="8"/>
      <c r="I52" s="8">
        <f>VLOOKUP(H52,Barème!A:D,4,FALSE)</f>
        <v>0</v>
      </c>
      <c r="J52" s="10"/>
      <c r="K52" s="10">
        <f>VLOOKUP(J52,Barème!A:D,3,FALSE)</f>
        <v>0</v>
      </c>
      <c r="L52" s="1">
        <v>59</v>
      </c>
      <c r="M52" s="11"/>
      <c r="N52" s="11">
        <f>VLOOKUP(M52,Barème!A:D,2,FALSE)</f>
        <v>0</v>
      </c>
    </row>
    <row r="53" spans="1:14" ht="15.75" customHeight="1">
      <c r="A53" s="12">
        <v>49</v>
      </c>
      <c r="B53" s="24" t="s">
        <v>761</v>
      </c>
      <c r="C53" s="24" t="s">
        <v>34</v>
      </c>
      <c r="D53" s="24" t="s">
        <v>57</v>
      </c>
      <c r="E53" s="5">
        <f t="shared" si="0"/>
        <v>172.5</v>
      </c>
      <c r="F53" s="6">
        <v>15</v>
      </c>
      <c r="G53" s="6">
        <f>VLOOKUP(F53,Barème!A:D,3,FALSE)</f>
        <v>172.5</v>
      </c>
      <c r="H53" s="8"/>
      <c r="I53" s="8">
        <f>VLOOKUP(H53,Barème!A:D,4,FALSE)</f>
        <v>0</v>
      </c>
      <c r="J53" s="10"/>
      <c r="K53" s="10">
        <f>VLOOKUP(J53,Barème!A:D,3,FALSE)</f>
        <v>0</v>
      </c>
      <c r="L53" s="1"/>
      <c r="M53" s="11"/>
      <c r="N53" s="11">
        <f>VLOOKUP(M53,Barème!A:D,2,FALSE)</f>
        <v>0</v>
      </c>
    </row>
    <row r="54" spans="1:14" ht="15.75" customHeight="1">
      <c r="A54" s="12">
        <v>50</v>
      </c>
      <c r="B54" s="24" t="s">
        <v>850</v>
      </c>
      <c r="C54" s="24" t="s">
        <v>851</v>
      </c>
      <c r="D54" s="24" t="s">
        <v>652</v>
      </c>
      <c r="E54" s="5">
        <f t="shared" si="0"/>
        <v>171</v>
      </c>
      <c r="F54" s="6">
        <v>16</v>
      </c>
      <c r="G54" s="6">
        <f>VLOOKUP(F54,Barème!A:D,3,FALSE)</f>
        <v>171</v>
      </c>
      <c r="H54" s="8"/>
      <c r="I54" s="8">
        <f>VLOOKUP(H54,Barème!A:D,4,FALSE)</f>
        <v>0</v>
      </c>
      <c r="J54" s="10"/>
      <c r="K54" s="10">
        <f>VLOOKUP(J54,Barème!A:D,3,FALSE)</f>
        <v>0</v>
      </c>
      <c r="L54" s="1"/>
      <c r="M54" s="11"/>
      <c r="N54" s="11">
        <f>VLOOKUP(M54,Barème!A:D,2,FALSE)</f>
        <v>0</v>
      </c>
    </row>
    <row r="55" spans="1:14" ht="15.75" customHeight="1">
      <c r="A55" s="12">
        <v>51</v>
      </c>
      <c r="B55" s="24" t="s">
        <v>855</v>
      </c>
      <c r="C55" s="24" t="s">
        <v>857</v>
      </c>
      <c r="D55" s="24" t="s">
        <v>57</v>
      </c>
      <c r="E55" s="5">
        <f t="shared" si="0"/>
        <v>163.5</v>
      </c>
      <c r="F55" s="6">
        <v>21</v>
      </c>
      <c r="G55" s="6">
        <f>VLOOKUP(F55,Barème!A:D,3,FALSE)</f>
        <v>163.5</v>
      </c>
      <c r="H55" s="8"/>
      <c r="I55" s="8">
        <f>VLOOKUP(H55,Barème!A:D,4,FALSE)</f>
        <v>0</v>
      </c>
      <c r="J55" s="10"/>
      <c r="K55" s="10">
        <f>VLOOKUP(J55,Barème!A:D,3,FALSE)</f>
        <v>0</v>
      </c>
      <c r="L55" s="1"/>
      <c r="M55" s="11"/>
      <c r="N55" s="11">
        <f>VLOOKUP(M55,Barème!A:D,2,FALSE)</f>
        <v>0</v>
      </c>
    </row>
    <row r="56" spans="1:14" ht="15.75" customHeight="1">
      <c r="A56" s="12">
        <v>52</v>
      </c>
      <c r="B56" s="24" t="s">
        <v>741</v>
      </c>
      <c r="C56" s="24" t="s">
        <v>221</v>
      </c>
      <c r="D56" s="24" t="s">
        <v>45</v>
      </c>
      <c r="E56" s="5">
        <f t="shared" si="0"/>
        <v>160.5</v>
      </c>
      <c r="F56" s="6">
        <v>23</v>
      </c>
      <c r="G56" s="6">
        <f>VLOOKUP(F56,Barème!A:D,3,FALSE)</f>
        <v>160.5</v>
      </c>
      <c r="H56" s="8"/>
      <c r="I56" s="8">
        <f>VLOOKUP(H56,Barème!A:D,4,FALSE)</f>
        <v>0</v>
      </c>
      <c r="J56" s="10"/>
      <c r="K56" s="10">
        <f>VLOOKUP(J56,Barème!A:D,3,FALSE)</f>
        <v>0</v>
      </c>
      <c r="L56" s="1"/>
      <c r="M56" s="11"/>
      <c r="N56" s="11">
        <f>VLOOKUP(M56,Barème!A:D,2,FALSE)</f>
        <v>0</v>
      </c>
    </row>
    <row r="57" spans="1:14" ht="15.75" customHeight="1">
      <c r="A57" s="12">
        <v>53</v>
      </c>
      <c r="B57" s="24" t="s">
        <v>865</v>
      </c>
      <c r="C57" s="24" t="s">
        <v>565</v>
      </c>
      <c r="D57" s="24" t="s">
        <v>296</v>
      </c>
      <c r="E57" s="5">
        <f t="shared" si="0"/>
        <v>145.5</v>
      </c>
      <c r="F57" s="6">
        <v>33</v>
      </c>
      <c r="G57" s="6">
        <f>VLOOKUP(F57,Barème!A:D,3,FALSE)</f>
        <v>145.5</v>
      </c>
      <c r="H57" s="8"/>
      <c r="I57" s="8">
        <f>VLOOKUP(H57,Barème!A:D,4,FALSE)</f>
        <v>0</v>
      </c>
      <c r="J57" s="10"/>
      <c r="K57" s="10">
        <f>VLOOKUP(J57,Barème!A:D,3,FALSE)</f>
        <v>0</v>
      </c>
      <c r="L57" s="1"/>
      <c r="M57" s="11"/>
      <c r="N57" s="11">
        <f>VLOOKUP(M57,Barème!A:D,2,FALSE)</f>
        <v>0</v>
      </c>
    </row>
    <row r="58" spans="1:14" ht="15.75" customHeight="1">
      <c r="A58" s="12">
        <v>54</v>
      </c>
      <c r="B58" s="24" t="s">
        <v>869</v>
      </c>
      <c r="C58" s="24" t="s">
        <v>539</v>
      </c>
      <c r="D58" s="24" t="s">
        <v>19</v>
      </c>
      <c r="E58" s="5">
        <f t="shared" si="0"/>
        <v>133.5</v>
      </c>
      <c r="F58" s="6">
        <v>41</v>
      </c>
      <c r="G58" s="6">
        <f>VLOOKUP(F58,Barème!A:D,3,FALSE)</f>
        <v>133.5</v>
      </c>
      <c r="H58" s="8"/>
      <c r="I58" s="8">
        <f>VLOOKUP(H58,Barème!A:D,4,FALSE)</f>
        <v>0</v>
      </c>
      <c r="J58" s="10"/>
      <c r="K58" s="10">
        <f>VLOOKUP(J58,Barème!A:D,3,FALSE)</f>
        <v>0</v>
      </c>
      <c r="L58" s="1"/>
      <c r="M58" s="11"/>
      <c r="N58" s="11">
        <f>VLOOKUP(M58,Barème!A:D,2,FALSE)</f>
        <v>0</v>
      </c>
    </row>
    <row r="59" spans="1:14" ht="15.75" customHeight="1">
      <c r="A59" s="12">
        <v>55</v>
      </c>
      <c r="B59" s="24" t="s">
        <v>877</v>
      </c>
      <c r="C59" s="24" t="s">
        <v>878</v>
      </c>
      <c r="D59" s="24" t="s">
        <v>141</v>
      </c>
      <c r="E59" s="5">
        <f t="shared" si="0"/>
        <v>131</v>
      </c>
      <c r="F59" s="6"/>
      <c r="G59" s="6">
        <f>VLOOKUP(F59,Barème!A:D,3,FALSE)</f>
        <v>0</v>
      </c>
      <c r="H59" s="8"/>
      <c r="I59" s="8">
        <f>VLOOKUP(H59,Barème!A:D,4,FALSE)</f>
        <v>0</v>
      </c>
      <c r="J59" s="10"/>
      <c r="K59" s="10">
        <f>VLOOKUP(J59,Barème!A:D,3,FALSE)</f>
        <v>0</v>
      </c>
      <c r="L59" s="1">
        <v>131</v>
      </c>
      <c r="M59" s="11"/>
      <c r="N59" s="11">
        <f>VLOOKUP(M59,Barème!A:D,2,FALSE)</f>
        <v>0</v>
      </c>
    </row>
    <row r="60" spans="1:14" ht="15.75" customHeight="1">
      <c r="A60" s="12">
        <v>56</v>
      </c>
      <c r="B60" s="24" t="s">
        <v>886</v>
      </c>
      <c r="C60" s="24" t="s">
        <v>887</v>
      </c>
      <c r="D60" s="24" t="s">
        <v>393</v>
      </c>
      <c r="E60" s="5">
        <f t="shared" si="0"/>
        <v>131</v>
      </c>
      <c r="F60" s="6"/>
      <c r="G60" s="6">
        <f>VLOOKUP(F60,Barème!A:D,3,FALSE)</f>
        <v>0</v>
      </c>
      <c r="H60" s="8"/>
      <c r="I60" s="8">
        <f>VLOOKUP(H60,Barème!A:D,4,FALSE)</f>
        <v>0</v>
      </c>
      <c r="J60" s="10"/>
      <c r="K60" s="10">
        <f>VLOOKUP(J60,Barème!A:D,3,FALSE)</f>
        <v>0</v>
      </c>
      <c r="L60" s="1">
        <v>131</v>
      </c>
      <c r="M60" s="11"/>
      <c r="N60" s="11">
        <f>VLOOKUP(M60,Barème!A:D,2,FALSE)</f>
        <v>0</v>
      </c>
    </row>
    <row r="61" spans="1:14" ht="15.75" customHeight="1">
      <c r="A61" s="12">
        <v>57</v>
      </c>
      <c r="B61" s="24" t="s">
        <v>690</v>
      </c>
      <c r="C61" s="24" t="s">
        <v>536</v>
      </c>
      <c r="D61" s="24" t="s">
        <v>119</v>
      </c>
      <c r="E61" s="5">
        <f t="shared" si="0"/>
        <v>131</v>
      </c>
      <c r="F61" s="6"/>
      <c r="G61" s="6">
        <f>VLOOKUP(F61,Barème!A:D,3,FALSE)</f>
        <v>0</v>
      </c>
      <c r="H61" s="8"/>
      <c r="I61" s="8">
        <f>VLOOKUP(H61,Barème!A:D,4,FALSE)</f>
        <v>0</v>
      </c>
      <c r="J61" s="10"/>
      <c r="K61" s="10">
        <f>VLOOKUP(J61,Barème!A:D,3,FALSE)</f>
        <v>0</v>
      </c>
      <c r="L61" s="1">
        <v>0</v>
      </c>
      <c r="M61" s="11">
        <v>6</v>
      </c>
      <c r="N61" s="11">
        <f>VLOOKUP(M61,Barème!A:D,2,FALSE)</f>
        <v>131</v>
      </c>
    </row>
    <row r="62" spans="1:14" ht="15.75" customHeight="1">
      <c r="A62" s="12">
        <v>58</v>
      </c>
      <c r="B62" s="24" t="s">
        <v>895</v>
      </c>
      <c r="C62" s="24" t="s">
        <v>351</v>
      </c>
      <c r="D62" s="24" t="s">
        <v>230</v>
      </c>
      <c r="E62" s="5">
        <f t="shared" si="0"/>
        <v>129</v>
      </c>
      <c r="F62" s="6">
        <v>44</v>
      </c>
      <c r="G62" s="6">
        <f>VLOOKUP(F62,Barème!A:D,3,FALSE)</f>
        <v>129</v>
      </c>
      <c r="H62" s="8"/>
      <c r="I62" s="8">
        <f>VLOOKUP(H62,Barème!A:D,4,FALSE)</f>
        <v>0</v>
      </c>
      <c r="J62" s="10"/>
      <c r="K62" s="10">
        <f>VLOOKUP(J62,Barème!A:D,3,FALSE)</f>
        <v>0</v>
      </c>
      <c r="L62" s="1"/>
      <c r="M62" s="11"/>
      <c r="N62" s="11">
        <f>VLOOKUP(M62,Barème!A:D,2,FALSE)</f>
        <v>0</v>
      </c>
    </row>
    <row r="63" spans="1:14" ht="15.75" customHeight="1">
      <c r="A63" s="12">
        <v>59</v>
      </c>
      <c r="B63" s="41" t="s">
        <v>898</v>
      </c>
      <c r="C63" s="41" t="s">
        <v>899</v>
      </c>
      <c r="D63" s="41" t="s">
        <v>136</v>
      </c>
      <c r="E63" s="5">
        <f t="shared" si="0"/>
        <v>126</v>
      </c>
      <c r="F63" s="6"/>
      <c r="G63" s="6">
        <f>VLOOKUP(F63,Barème!A:D,3,FALSE)</f>
        <v>0</v>
      </c>
      <c r="H63" s="8">
        <v>67</v>
      </c>
      <c r="I63" s="8">
        <f>VLOOKUP(H63,Barème!A:D,4,FALSE)</f>
        <v>126</v>
      </c>
      <c r="J63" s="10"/>
      <c r="K63" s="10">
        <f>VLOOKUP(J63,Barème!A:D,3,FALSE)</f>
        <v>0</v>
      </c>
      <c r="L63" s="1"/>
      <c r="M63" s="11"/>
      <c r="N63" s="11">
        <f>VLOOKUP(M63,Barème!A:D,2,FALSE)</f>
        <v>0</v>
      </c>
    </row>
    <row r="64" spans="1:14" ht="15.75" customHeight="1">
      <c r="A64" s="12">
        <v>60</v>
      </c>
      <c r="B64" s="31" t="s">
        <v>690</v>
      </c>
      <c r="C64" s="31" t="s">
        <v>536</v>
      </c>
      <c r="D64" s="31" t="s">
        <v>119</v>
      </c>
      <c r="E64" s="34">
        <f t="shared" si="0"/>
        <v>124</v>
      </c>
      <c r="F64" s="6"/>
      <c r="G64" s="6">
        <f>VLOOKUP(F64,Barème!A:D,3,FALSE)</f>
        <v>0</v>
      </c>
      <c r="H64" s="8"/>
      <c r="I64" s="8">
        <f>VLOOKUP(H64,Barème!A:D,4,FALSE)</f>
        <v>0</v>
      </c>
      <c r="J64" s="10"/>
      <c r="K64" s="10">
        <f>VLOOKUP(J64,Barème!A:D,3,FALSE)</f>
        <v>0</v>
      </c>
      <c r="L64" s="1">
        <v>0</v>
      </c>
      <c r="M64" s="11">
        <v>9</v>
      </c>
      <c r="N64" s="11">
        <f>VLOOKUP(M64,Barème!A:D,2,FALSE)</f>
        <v>124</v>
      </c>
    </row>
    <row r="65" spans="1:14" ht="15.75" customHeight="1">
      <c r="A65" s="12">
        <v>61</v>
      </c>
      <c r="B65" s="24" t="s">
        <v>906</v>
      </c>
      <c r="C65" s="24" t="s">
        <v>479</v>
      </c>
      <c r="D65" s="24" t="s">
        <v>230</v>
      </c>
      <c r="E65" s="34">
        <f t="shared" si="0"/>
        <v>123</v>
      </c>
      <c r="F65" s="6">
        <v>48</v>
      </c>
      <c r="G65" s="6">
        <f>VLOOKUP(F65,Barème!A:D,3,FALSE)</f>
        <v>123</v>
      </c>
      <c r="H65" s="8"/>
      <c r="I65" s="8">
        <f>VLOOKUP(H65,Barème!A:D,4,FALSE)</f>
        <v>0</v>
      </c>
      <c r="J65" s="10"/>
      <c r="K65" s="10">
        <f>VLOOKUP(J65,Barème!A:D,3,FALSE)</f>
        <v>0</v>
      </c>
      <c r="L65" s="1"/>
      <c r="M65" s="11"/>
      <c r="N65" s="11">
        <f>VLOOKUP(M65,Barème!A:D,2,FALSE)</f>
        <v>0</v>
      </c>
    </row>
    <row r="66" spans="1:14" ht="15.75" customHeight="1">
      <c r="A66" s="12">
        <v>62</v>
      </c>
      <c r="B66" s="24" t="s">
        <v>911</v>
      </c>
      <c r="C66" s="24" t="s">
        <v>678</v>
      </c>
      <c r="D66" s="24" t="s">
        <v>169</v>
      </c>
      <c r="E66" s="34">
        <f t="shared" si="0"/>
        <v>114</v>
      </c>
      <c r="F66" s="6"/>
      <c r="G66" s="6">
        <f>VLOOKUP(F66,Barème!A:D,3,FALSE)</f>
        <v>0</v>
      </c>
      <c r="H66" s="8"/>
      <c r="I66" s="8">
        <f>VLOOKUP(H66,Barème!A:D,4,FALSE)</f>
        <v>0</v>
      </c>
      <c r="J66" s="10"/>
      <c r="K66" s="10">
        <f>VLOOKUP(J66,Barème!A:D,3,FALSE)</f>
        <v>0</v>
      </c>
      <c r="L66" s="1">
        <v>114</v>
      </c>
      <c r="M66" s="11"/>
      <c r="N66" s="11">
        <f>VLOOKUP(M66,Barème!A:D,2,FALSE)</f>
        <v>0</v>
      </c>
    </row>
    <row r="67" spans="1:14" ht="15.75" customHeight="1">
      <c r="A67" s="12">
        <v>63</v>
      </c>
      <c r="B67" s="24" t="s">
        <v>428</v>
      </c>
      <c r="C67" s="24" t="s">
        <v>914</v>
      </c>
      <c r="D67" s="24" t="s">
        <v>338</v>
      </c>
      <c r="E67" s="34">
        <f t="shared" si="0"/>
        <v>101</v>
      </c>
      <c r="F67" s="6"/>
      <c r="G67" s="6">
        <f>VLOOKUP(F67,Barème!A:D,3,FALSE)</f>
        <v>0</v>
      </c>
      <c r="H67" s="8"/>
      <c r="I67" s="8">
        <f>VLOOKUP(H67,Barème!A:D,4,FALSE)</f>
        <v>0</v>
      </c>
      <c r="J67" s="10"/>
      <c r="K67" s="10">
        <f>VLOOKUP(J67,Barème!A:D,3,FALSE)</f>
        <v>0</v>
      </c>
      <c r="L67" s="1">
        <v>101</v>
      </c>
      <c r="M67" s="11"/>
      <c r="N67" s="11">
        <f>VLOOKUP(M67,Barème!A:D,2,FALSE)</f>
        <v>0</v>
      </c>
    </row>
    <row r="68" spans="1:14" ht="15.75" customHeight="1">
      <c r="A68" s="12">
        <v>64</v>
      </c>
      <c r="B68" s="24" t="s">
        <v>917</v>
      </c>
      <c r="C68" s="24" t="s">
        <v>464</v>
      </c>
      <c r="D68" s="24" t="s">
        <v>129</v>
      </c>
      <c r="E68" s="34">
        <f t="shared" si="0"/>
        <v>99</v>
      </c>
      <c r="F68" s="6"/>
      <c r="G68" s="6">
        <f>VLOOKUP(F68,Barème!A:D,3,FALSE)</f>
        <v>0</v>
      </c>
      <c r="H68" s="8"/>
      <c r="I68" s="8">
        <f>VLOOKUP(H68,Barème!A:D,4,FALSE)</f>
        <v>0</v>
      </c>
      <c r="J68" s="10"/>
      <c r="K68" s="10">
        <f>VLOOKUP(J68,Barème!A:D,3,FALSE)</f>
        <v>0</v>
      </c>
      <c r="L68" s="1">
        <v>99</v>
      </c>
      <c r="M68" s="11"/>
      <c r="N68" s="11">
        <f>VLOOKUP(M68,Barème!A:D,2,FALSE)</f>
        <v>0</v>
      </c>
    </row>
    <row r="69" spans="1:14" ht="15.75" customHeight="1">
      <c r="A69" s="12">
        <v>65</v>
      </c>
      <c r="B69" s="24" t="s">
        <v>918</v>
      </c>
      <c r="C69" s="24" t="s">
        <v>919</v>
      </c>
      <c r="D69" s="24" t="s">
        <v>99</v>
      </c>
      <c r="E69" s="34">
        <f t="shared" si="0"/>
        <v>94</v>
      </c>
      <c r="F69" s="6"/>
      <c r="G69" s="6">
        <f>VLOOKUP(F69,Barème!A:D,3,FALSE)</f>
        <v>0</v>
      </c>
      <c r="H69" s="8"/>
      <c r="I69" s="8">
        <f>VLOOKUP(H69,Barème!A:D,4,FALSE)</f>
        <v>0</v>
      </c>
      <c r="J69" s="10"/>
      <c r="K69" s="10">
        <f>VLOOKUP(J69,Barème!A:D,3,FALSE)</f>
        <v>0</v>
      </c>
      <c r="L69" s="1">
        <v>94</v>
      </c>
      <c r="M69" s="11"/>
      <c r="N69" s="11">
        <f>VLOOKUP(M69,Barème!A:D,2,FALSE)</f>
        <v>0</v>
      </c>
    </row>
    <row r="70" spans="1:14" ht="15.75" customHeight="1">
      <c r="A70" s="12">
        <v>66</v>
      </c>
      <c r="B70" s="24" t="s">
        <v>921</v>
      </c>
      <c r="C70" s="24" t="s">
        <v>922</v>
      </c>
      <c r="D70" s="24" t="s">
        <v>28</v>
      </c>
      <c r="E70" s="34">
        <f t="shared" si="0"/>
        <v>92</v>
      </c>
      <c r="F70" s="6"/>
      <c r="G70" s="6">
        <f>VLOOKUP(F70,Barème!A:D,3,FALSE)</f>
        <v>0</v>
      </c>
      <c r="H70" s="8"/>
      <c r="I70" s="8">
        <f>VLOOKUP(H70,Barème!A:D,4,FALSE)</f>
        <v>0</v>
      </c>
      <c r="J70" s="10"/>
      <c r="K70" s="10">
        <f>VLOOKUP(J70,Barème!A:D,3,FALSE)</f>
        <v>0</v>
      </c>
      <c r="L70" s="1">
        <v>92</v>
      </c>
      <c r="M70" s="11"/>
      <c r="N70" s="11">
        <f>VLOOKUP(M70,Barème!A:D,2,FALSE)</f>
        <v>0</v>
      </c>
    </row>
    <row r="71" spans="1:14" ht="15.75" customHeight="1">
      <c r="A71" s="12">
        <v>67</v>
      </c>
      <c r="B71" s="24" t="s">
        <v>925</v>
      </c>
      <c r="C71" s="24" t="s">
        <v>588</v>
      </c>
      <c r="D71" s="24" t="s">
        <v>251</v>
      </c>
      <c r="E71" s="34">
        <f t="shared" si="0"/>
        <v>89</v>
      </c>
      <c r="F71" s="6"/>
      <c r="G71" s="6">
        <f>VLOOKUP(F71,Barème!A:D,3,FALSE)</f>
        <v>0</v>
      </c>
      <c r="H71" s="8"/>
      <c r="I71" s="8">
        <f>VLOOKUP(H71,Barème!A:D,4,FALSE)</f>
        <v>0</v>
      </c>
      <c r="J71" s="10"/>
      <c r="K71" s="10">
        <f>VLOOKUP(J71,Barème!A:D,3,FALSE)</f>
        <v>0</v>
      </c>
      <c r="L71" s="1">
        <v>89</v>
      </c>
      <c r="M71" s="11"/>
      <c r="N71" s="11">
        <f>VLOOKUP(M71,Barème!A:D,2,FALSE)</f>
        <v>0</v>
      </c>
    </row>
    <row r="72" spans="1:14" ht="15.75" customHeight="1">
      <c r="A72" s="12">
        <v>68</v>
      </c>
      <c r="B72" s="24" t="s">
        <v>927</v>
      </c>
      <c r="C72" s="24" t="s">
        <v>928</v>
      </c>
      <c r="D72" s="24" t="s">
        <v>57</v>
      </c>
      <c r="E72" s="34">
        <f t="shared" si="0"/>
        <v>85</v>
      </c>
      <c r="F72" s="6"/>
      <c r="G72" s="6">
        <f>VLOOKUP(F72,Barème!A:D,3,FALSE)</f>
        <v>0</v>
      </c>
      <c r="H72" s="8"/>
      <c r="I72" s="8">
        <f>VLOOKUP(H72,Barème!A:D,4,FALSE)</f>
        <v>0</v>
      </c>
      <c r="J72" s="10"/>
      <c r="K72" s="10">
        <f>VLOOKUP(J72,Barème!A:D,3,FALSE)</f>
        <v>0</v>
      </c>
      <c r="L72" s="1">
        <v>85</v>
      </c>
      <c r="M72" s="11"/>
      <c r="N72" s="11">
        <f>VLOOKUP(M72,Barème!A:D,2,FALSE)</f>
        <v>0</v>
      </c>
    </row>
    <row r="73" spans="1:14" ht="15.75" customHeight="1">
      <c r="A73" s="12">
        <v>69</v>
      </c>
      <c r="B73" s="24" t="s">
        <v>410</v>
      </c>
      <c r="C73" s="24" t="s">
        <v>764</v>
      </c>
      <c r="D73" s="24" t="s">
        <v>296</v>
      </c>
      <c r="E73" s="34">
        <f t="shared" si="0"/>
        <v>84</v>
      </c>
      <c r="F73" s="6"/>
      <c r="G73" s="6">
        <f>VLOOKUP(F73,Barème!A:D,3,FALSE)</f>
        <v>0</v>
      </c>
      <c r="H73" s="8"/>
      <c r="I73" s="8">
        <f>VLOOKUP(H73,Barème!A:D,4,FALSE)</f>
        <v>0</v>
      </c>
      <c r="J73" s="10"/>
      <c r="K73" s="10">
        <f>VLOOKUP(J73,Barème!A:D,3,FALSE)</f>
        <v>0</v>
      </c>
      <c r="L73" s="1">
        <v>84</v>
      </c>
      <c r="M73" s="11"/>
      <c r="N73" s="11">
        <f>VLOOKUP(M73,Barème!A:D,2,FALSE)</f>
        <v>0</v>
      </c>
    </row>
    <row r="74" spans="1:14" ht="15.75" customHeight="1">
      <c r="A74" s="12">
        <v>70</v>
      </c>
      <c r="B74" s="24" t="s">
        <v>934</v>
      </c>
      <c r="C74" s="24" t="s">
        <v>464</v>
      </c>
      <c r="D74" s="24" t="s">
        <v>273</v>
      </c>
      <c r="E74" s="34">
        <f t="shared" si="0"/>
        <v>84</v>
      </c>
      <c r="F74" s="6"/>
      <c r="G74" s="6">
        <f>VLOOKUP(F74,Barème!A:D,3,FALSE)</f>
        <v>0</v>
      </c>
      <c r="H74" s="8"/>
      <c r="I74" s="8">
        <f>VLOOKUP(H74,Barème!A:D,4,FALSE)</f>
        <v>0</v>
      </c>
      <c r="J74" s="10"/>
      <c r="K74" s="10">
        <f>VLOOKUP(J74,Barème!A:D,3,FALSE)</f>
        <v>0</v>
      </c>
      <c r="L74" s="1">
        <v>84</v>
      </c>
      <c r="M74" s="11"/>
      <c r="N74" s="11">
        <f>VLOOKUP(M74,Barème!A:D,2,FALSE)</f>
        <v>0</v>
      </c>
    </row>
    <row r="75" spans="1:14" ht="15.75" customHeight="1">
      <c r="A75" s="12">
        <v>71</v>
      </c>
      <c r="B75" s="24" t="s">
        <v>935</v>
      </c>
      <c r="C75" s="24" t="s">
        <v>174</v>
      </c>
      <c r="D75" s="24" t="s">
        <v>393</v>
      </c>
      <c r="E75" s="34">
        <f t="shared" si="0"/>
        <v>80</v>
      </c>
      <c r="F75" s="6"/>
      <c r="G75" s="6">
        <f>VLOOKUP(F75,Barème!A:D,3,FALSE)</f>
        <v>0</v>
      </c>
      <c r="H75" s="8"/>
      <c r="I75" s="8">
        <f>VLOOKUP(H75,Barème!A:D,4,FALSE)</f>
        <v>0</v>
      </c>
      <c r="J75" s="10"/>
      <c r="K75" s="10">
        <f>VLOOKUP(J75,Barème!A:D,3,FALSE)</f>
        <v>0</v>
      </c>
      <c r="L75" s="1">
        <v>80</v>
      </c>
      <c r="M75" s="11"/>
      <c r="N75" s="11">
        <f>VLOOKUP(M75,Barème!A:D,2,FALSE)</f>
        <v>0</v>
      </c>
    </row>
    <row r="76" spans="1:14" ht="15.75" customHeight="1">
      <c r="A76" s="12">
        <v>72</v>
      </c>
      <c r="B76" s="24" t="s">
        <v>478</v>
      </c>
      <c r="C76" s="24" t="s">
        <v>938</v>
      </c>
      <c r="D76" s="24" t="s">
        <v>232</v>
      </c>
      <c r="E76" s="34">
        <f t="shared" si="0"/>
        <v>78</v>
      </c>
      <c r="F76" s="6"/>
      <c r="G76" s="6">
        <f>VLOOKUP(F76,Barème!A:D,3,FALSE)</f>
        <v>0</v>
      </c>
      <c r="H76" s="8"/>
      <c r="I76" s="8">
        <f>VLOOKUP(H76,Barème!A:D,4,FALSE)</f>
        <v>0</v>
      </c>
      <c r="J76" s="10"/>
      <c r="K76" s="10">
        <f>VLOOKUP(J76,Barème!A:D,3,FALSE)</f>
        <v>0</v>
      </c>
      <c r="L76" s="1">
        <v>78</v>
      </c>
      <c r="M76" s="11"/>
      <c r="N76" s="11">
        <f>VLOOKUP(M76,Barème!A:D,2,FALSE)</f>
        <v>0</v>
      </c>
    </row>
    <row r="77" spans="1:14" ht="15.75" customHeight="1">
      <c r="A77" s="12">
        <v>73</v>
      </c>
      <c r="B77" s="24" t="s">
        <v>940</v>
      </c>
      <c r="C77" s="24" t="s">
        <v>941</v>
      </c>
      <c r="D77" s="24" t="s">
        <v>144</v>
      </c>
      <c r="E77" s="34">
        <f t="shared" si="0"/>
        <v>66</v>
      </c>
      <c r="F77" s="6"/>
      <c r="G77" s="6">
        <f>VLOOKUP(F77,Barème!A:D,3,FALSE)</f>
        <v>0</v>
      </c>
      <c r="H77" s="8"/>
      <c r="I77" s="8">
        <f>VLOOKUP(H77,Barème!A:D,4,FALSE)</f>
        <v>0</v>
      </c>
      <c r="J77" s="10"/>
      <c r="K77" s="10">
        <f>VLOOKUP(J77,Barème!A:D,3,FALSE)</f>
        <v>0</v>
      </c>
      <c r="L77" s="1">
        <v>66</v>
      </c>
      <c r="M77" s="11"/>
      <c r="N77" s="11">
        <f>VLOOKUP(M77,Barème!A:D,2,FALSE)</f>
        <v>0</v>
      </c>
    </row>
    <row r="78" spans="1:14" ht="15.75" customHeight="1">
      <c r="A78" s="12">
        <v>74</v>
      </c>
      <c r="B78" s="24" t="s">
        <v>944</v>
      </c>
      <c r="C78" s="24" t="s">
        <v>612</v>
      </c>
      <c r="D78" s="24" t="s">
        <v>95</v>
      </c>
      <c r="E78" s="34">
        <f t="shared" si="0"/>
        <v>64</v>
      </c>
      <c r="F78" s="6"/>
      <c r="G78" s="6">
        <f>VLOOKUP(F78,Barème!A:D,3,FALSE)</f>
        <v>0</v>
      </c>
      <c r="H78" s="8"/>
      <c r="I78" s="8">
        <f>VLOOKUP(H78,Barème!A:D,4,FALSE)</f>
        <v>0</v>
      </c>
      <c r="J78" s="10"/>
      <c r="K78" s="10">
        <f>VLOOKUP(J78,Barème!A:D,3,FALSE)</f>
        <v>0</v>
      </c>
      <c r="L78" s="1">
        <v>64</v>
      </c>
      <c r="M78" s="11"/>
      <c r="N78" s="11">
        <f>VLOOKUP(M78,Barème!A:D,2,FALSE)</f>
        <v>0</v>
      </c>
    </row>
    <row r="79" spans="1:14" ht="15.75" customHeight="1">
      <c r="A79" s="12">
        <v>75</v>
      </c>
      <c r="B79" s="24" t="s">
        <v>434</v>
      </c>
      <c r="C79" s="24" t="s">
        <v>948</v>
      </c>
      <c r="D79" s="24" t="s">
        <v>393</v>
      </c>
      <c r="E79" s="34">
        <f t="shared" si="0"/>
        <v>64</v>
      </c>
      <c r="F79" s="6"/>
      <c r="G79" s="6">
        <f>VLOOKUP(F79,Barème!A:D,3,FALSE)</f>
        <v>0</v>
      </c>
      <c r="H79" s="8"/>
      <c r="I79" s="8">
        <f>VLOOKUP(H79,Barème!A:D,4,FALSE)</f>
        <v>0</v>
      </c>
      <c r="J79" s="10"/>
      <c r="K79" s="10">
        <f>VLOOKUP(J79,Barème!A:D,3,FALSE)</f>
        <v>0</v>
      </c>
      <c r="L79" s="1">
        <v>64</v>
      </c>
      <c r="M79" s="11"/>
      <c r="N79" s="11">
        <f>VLOOKUP(M79,Barème!A:D,2,FALSE)</f>
        <v>0</v>
      </c>
    </row>
    <row r="80" spans="1:14" ht="15.75" customHeight="1">
      <c r="A80" s="12">
        <v>76</v>
      </c>
      <c r="B80" s="24" t="s">
        <v>950</v>
      </c>
      <c r="C80" s="24" t="s">
        <v>793</v>
      </c>
      <c r="D80" s="24" t="s">
        <v>144</v>
      </c>
      <c r="E80" s="34">
        <f t="shared" si="0"/>
        <v>47</v>
      </c>
      <c r="F80" s="6"/>
      <c r="G80" s="6">
        <f>VLOOKUP(F80,Barème!A:D,3,FALSE)</f>
        <v>0</v>
      </c>
      <c r="H80" s="8"/>
      <c r="I80" s="8">
        <f>VLOOKUP(H80,Barème!A:D,4,FALSE)</f>
        <v>0</v>
      </c>
      <c r="J80" s="10"/>
      <c r="K80" s="10">
        <f>VLOOKUP(J80,Barème!A:D,3,FALSE)</f>
        <v>0</v>
      </c>
      <c r="L80" s="1">
        <v>47</v>
      </c>
      <c r="M80" s="11"/>
      <c r="N80" s="11">
        <f>VLOOKUP(M80,Barème!A:D,2,FALSE)</f>
        <v>0</v>
      </c>
    </row>
    <row r="81" spans="1:14" ht="15.75" customHeight="1">
      <c r="A81" s="12">
        <v>77</v>
      </c>
      <c r="B81" s="24" t="s">
        <v>333</v>
      </c>
      <c r="C81" s="24" t="s">
        <v>951</v>
      </c>
      <c r="D81" s="24" t="s">
        <v>232</v>
      </c>
      <c r="E81" s="34">
        <f t="shared" si="0"/>
        <v>34</v>
      </c>
      <c r="F81" s="6"/>
      <c r="G81" s="6">
        <f>VLOOKUP(F81,Barème!A:D,3,FALSE)</f>
        <v>0</v>
      </c>
      <c r="H81" s="8"/>
      <c r="I81" s="8">
        <f>VLOOKUP(H81,Barème!A:D,4,FALSE)</f>
        <v>0</v>
      </c>
      <c r="J81" s="10"/>
      <c r="K81" s="10">
        <f>VLOOKUP(J81,Barème!A:D,3,FALSE)</f>
        <v>0</v>
      </c>
      <c r="L81" s="1">
        <v>34</v>
      </c>
      <c r="M81" s="11"/>
      <c r="N81" s="11">
        <f>VLOOKUP(M81,Barème!A:D,2,FALSE)</f>
        <v>0</v>
      </c>
    </row>
    <row r="82" spans="1:14" ht="15.75" customHeight="1">
      <c r="A82" s="12">
        <v>78</v>
      </c>
      <c r="B82" s="24" t="s">
        <v>952</v>
      </c>
      <c r="C82" s="24" t="s">
        <v>882</v>
      </c>
      <c r="D82" s="24" t="s">
        <v>57</v>
      </c>
      <c r="E82" s="34">
        <f t="shared" si="0"/>
        <v>29</v>
      </c>
      <c r="F82" s="6"/>
      <c r="G82" s="6">
        <f>VLOOKUP(F82,Barème!A:D,3,FALSE)</f>
        <v>0</v>
      </c>
      <c r="H82" s="8"/>
      <c r="I82" s="8">
        <f>VLOOKUP(H82,Barème!A:D,4,FALSE)</f>
        <v>0</v>
      </c>
      <c r="J82" s="10"/>
      <c r="K82" s="10">
        <f>VLOOKUP(J82,Barème!A:D,3,FALSE)</f>
        <v>0</v>
      </c>
      <c r="L82" s="1">
        <v>29</v>
      </c>
      <c r="M82" s="11"/>
      <c r="N82" s="11">
        <f>VLOOKUP(M82,Barème!A:D,2,FALSE)</f>
        <v>0</v>
      </c>
    </row>
    <row r="83" spans="1:14" ht="15.75" customHeight="1">
      <c r="A83" s="12">
        <v>79</v>
      </c>
      <c r="B83" s="41" t="s">
        <v>850</v>
      </c>
      <c r="C83" s="41" t="s">
        <v>938</v>
      </c>
      <c r="D83" s="41" t="s">
        <v>652</v>
      </c>
      <c r="E83" s="34">
        <f t="shared" si="0"/>
        <v>2</v>
      </c>
      <c r="F83" s="6"/>
      <c r="G83" s="6">
        <f>VLOOKUP(F83,Barème!A:D,3,FALSE)</f>
        <v>0</v>
      </c>
      <c r="H83" s="8" t="s">
        <v>205</v>
      </c>
      <c r="I83" s="8">
        <f>VLOOKUP(H83,Barème!A:D,4,FALSE)</f>
        <v>2</v>
      </c>
      <c r="J83" s="10"/>
      <c r="K83" s="10">
        <f>VLOOKUP(J83,Barème!A:D,3,FALSE)</f>
        <v>0</v>
      </c>
      <c r="L83" s="1"/>
      <c r="M83" s="11"/>
      <c r="N83" s="11">
        <f>VLOOKUP(M83,Barème!A:D,2,FALSE)</f>
        <v>0</v>
      </c>
    </row>
    <row r="84" spans="1:14" ht="15.75" customHeight="1">
      <c r="A84" s="12">
        <v>80</v>
      </c>
      <c r="B84" s="24" t="s">
        <v>953</v>
      </c>
      <c r="C84" s="24" t="s">
        <v>699</v>
      </c>
      <c r="D84" s="24" t="s">
        <v>598</v>
      </c>
      <c r="E84" s="34">
        <f t="shared" si="0"/>
        <v>1.5</v>
      </c>
      <c r="F84" s="6" t="s">
        <v>120</v>
      </c>
      <c r="G84" s="6">
        <f>VLOOKUP(F84,Barème!A:D,3,FALSE)</f>
        <v>1.5</v>
      </c>
      <c r="H84" s="8"/>
      <c r="I84" s="8">
        <f>VLOOKUP(H84,Barème!A:D,4,FALSE)</f>
        <v>0</v>
      </c>
      <c r="J84" s="10"/>
      <c r="K84" s="10">
        <f>VLOOKUP(J84,Barème!A:D,3,FALSE)</f>
        <v>0</v>
      </c>
      <c r="L84" s="1"/>
      <c r="M84" s="11"/>
      <c r="N84" s="11">
        <f>VLOOKUP(M84,Barème!A:D,2,FALSE)</f>
        <v>0</v>
      </c>
    </row>
    <row r="85" spans="1:14" ht="15.75" customHeight="1">
      <c r="A85" s="12">
        <v>81</v>
      </c>
      <c r="B85" s="24" t="s">
        <v>964</v>
      </c>
      <c r="C85" s="24" t="s">
        <v>965</v>
      </c>
      <c r="D85" s="24" t="s">
        <v>57</v>
      </c>
      <c r="E85" s="34">
        <f t="shared" si="0"/>
        <v>1.5</v>
      </c>
      <c r="F85" s="6" t="s">
        <v>205</v>
      </c>
      <c r="G85" s="6">
        <f>VLOOKUP(F85,Barème!A:D,3,FALSE)</f>
        <v>1.5</v>
      </c>
      <c r="H85" s="8"/>
      <c r="I85" s="8">
        <f>VLOOKUP(H85,Barème!A:D,4,FALSE)</f>
        <v>0</v>
      </c>
      <c r="J85" s="10"/>
      <c r="K85" s="10">
        <f>VLOOKUP(J85,Barème!A:D,3,FALSE)</f>
        <v>0</v>
      </c>
      <c r="L85" s="1"/>
      <c r="M85" s="11"/>
      <c r="N85" s="11">
        <f>VLOOKUP(M85,Barème!A:D,2,FALSE)</f>
        <v>0</v>
      </c>
    </row>
    <row r="86" spans="1:14" ht="15.75" customHeight="1">
      <c r="A86" s="12">
        <v>82</v>
      </c>
      <c r="B86" s="24" t="s">
        <v>966</v>
      </c>
      <c r="C86" s="24" t="s">
        <v>55</v>
      </c>
      <c r="D86" s="24" t="s">
        <v>296</v>
      </c>
      <c r="E86" s="34">
        <f t="shared" si="0"/>
        <v>0</v>
      </c>
      <c r="F86" s="6"/>
      <c r="G86" s="6">
        <f>VLOOKUP(F86,Barème!A:D,3,FALSE)</f>
        <v>0</v>
      </c>
      <c r="H86" s="8"/>
      <c r="I86" s="8">
        <f>VLOOKUP(H86,Barème!A:D,4,FALSE)</f>
        <v>0</v>
      </c>
      <c r="J86" s="10"/>
      <c r="K86" s="10">
        <f>VLOOKUP(J86,Barème!A:D,3,FALSE)</f>
        <v>0</v>
      </c>
      <c r="L86" s="1">
        <v>0</v>
      </c>
      <c r="M86" s="11"/>
      <c r="N86" s="11">
        <f>VLOOKUP(M86,Barème!A:D,2,FALSE)</f>
        <v>0</v>
      </c>
    </row>
    <row r="87" spans="1:14" ht="15.75" customHeight="1">
      <c r="A87" s="13"/>
      <c r="E87" s="40"/>
      <c r="F87" s="13"/>
      <c r="G87" s="13"/>
      <c r="H87" s="13"/>
      <c r="I87" s="13"/>
      <c r="J87" s="13"/>
      <c r="K87" s="13"/>
      <c r="L87" s="13"/>
      <c r="M87" s="13"/>
      <c r="N87" s="13"/>
    </row>
    <row r="88" spans="1:14" ht="15.75" customHeight="1">
      <c r="A88" s="13"/>
      <c r="E88" s="40"/>
      <c r="F88" s="13"/>
      <c r="G88" s="13"/>
      <c r="H88" s="13"/>
      <c r="I88" s="13"/>
      <c r="J88" s="13"/>
      <c r="K88" s="13"/>
      <c r="L88" s="13"/>
      <c r="M88" s="13"/>
      <c r="N88" s="13"/>
    </row>
    <row r="89" spans="1:14" ht="15.75" customHeight="1">
      <c r="A89" s="13"/>
      <c r="E89" s="40"/>
      <c r="F89" s="13"/>
      <c r="G89" s="13"/>
      <c r="H89" s="13"/>
      <c r="I89" s="13"/>
      <c r="J89" s="13"/>
      <c r="K89" s="13"/>
      <c r="L89" s="13"/>
      <c r="M89" s="13"/>
      <c r="N89" s="13"/>
    </row>
    <row r="90" spans="1:14" ht="15.75" customHeight="1">
      <c r="A90" s="13"/>
      <c r="E90" s="40"/>
      <c r="F90" s="13"/>
      <c r="G90" s="13"/>
      <c r="H90" s="13"/>
      <c r="I90" s="13"/>
      <c r="J90" s="13"/>
      <c r="K90" s="13"/>
      <c r="L90" s="13"/>
      <c r="M90" s="13"/>
      <c r="N90" s="13"/>
    </row>
    <row r="91" spans="1:14" ht="15.75" customHeight="1">
      <c r="A91" s="13"/>
      <c r="E91" s="40"/>
      <c r="F91" s="13"/>
      <c r="G91" s="13"/>
      <c r="H91" s="13"/>
      <c r="I91" s="13"/>
      <c r="J91" s="13"/>
      <c r="K91" s="13"/>
      <c r="L91" s="13"/>
      <c r="M91" s="13"/>
      <c r="N91" s="13"/>
    </row>
    <row r="92" spans="1:14" ht="15.75" customHeight="1">
      <c r="A92" s="13"/>
      <c r="E92" s="40"/>
      <c r="F92" s="13"/>
      <c r="G92" s="13"/>
      <c r="H92" s="13"/>
      <c r="I92" s="13"/>
      <c r="J92" s="13"/>
      <c r="K92" s="13"/>
      <c r="L92" s="13"/>
      <c r="M92" s="13"/>
      <c r="N92" s="13"/>
    </row>
    <row r="93" spans="1:14" ht="15.75" customHeight="1">
      <c r="A93" s="13"/>
      <c r="E93" s="40"/>
      <c r="F93" s="13"/>
      <c r="G93" s="13"/>
      <c r="H93" s="13"/>
      <c r="I93" s="13"/>
      <c r="J93" s="13"/>
      <c r="K93" s="13"/>
      <c r="L93" s="13"/>
      <c r="M93" s="13"/>
      <c r="N93" s="13"/>
    </row>
    <row r="94" spans="1:14" ht="15.75" customHeight="1">
      <c r="A94" s="13"/>
      <c r="E94" s="40"/>
      <c r="F94" s="13"/>
      <c r="G94" s="13"/>
      <c r="H94" s="13"/>
      <c r="I94" s="13"/>
      <c r="J94" s="13"/>
      <c r="K94" s="13"/>
      <c r="L94" s="13"/>
      <c r="M94" s="13"/>
      <c r="N94" s="13"/>
    </row>
    <row r="95" spans="1:14" ht="15.75" customHeight="1">
      <c r="A95" s="13"/>
      <c r="E95" s="40"/>
      <c r="F95" s="13"/>
      <c r="G95" s="13"/>
      <c r="H95" s="13"/>
      <c r="I95" s="13"/>
      <c r="J95" s="13"/>
      <c r="K95" s="13"/>
      <c r="L95" s="13"/>
      <c r="M95" s="13"/>
      <c r="N95" s="13"/>
    </row>
    <row r="96" spans="1:14" ht="15.75" customHeight="1">
      <c r="A96" s="13"/>
      <c r="E96" s="40"/>
      <c r="F96" s="13"/>
      <c r="G96" s="13"/>
      <c r="H96" s="13"/>
      <c r="I96" s="13"/>
      <c r="J96" s="13"/>
      <c r="K96" s="13"/>
      <c r="L96" s="13"/>
      <c r="M96" s="13"/>
      <c r="N96" s="13"/>
    </row>
    <row r="97" spans="1:14" ht="15.75" customHeight="1">
      <c r="A97" s="13"/>
      <c r="E97" s="40"/>
      <c r="F97" s="13"/>
      <c r="G97" s="13"/>
      <c r="H97" s="13"/>
      <c r="I97" s="13"/>
      <c r="J97" s="13"/>
      <c r="K97" s="13"/>
      <c r="L97" s="13"/>
      <c r="M97" s="13"/>
      <c r="N97" s="13"/>
    </row>
    <row r="98" spans="1:14" ht="15.75" customHeight="1">
      <c r="A98" s="13"/>
      <c r="E98" s="40"/>
      <c r="F98" s="13"/>
      <c r="G98" s="13"/>
      <c r="H98" s="13"/>
      <c r="I98" s="13"/>
      <c r="J98" s="13"/>
      <c r="K98" s="13"/>
      <c r="L98" s="13"/>
      <c r="M98" s="13"/>
      <c r="N98" s="13"/>
    </row>
    <row r="99" spans="1:14" ht="15.75" customHeight="1">
      <c r="A99" s="13"/>
      <c r="E99" s="40"/>
      <c r="F99" s="13"/>
      <c r="G99" s="13"/>
      <c r="H99" s="13"/>
      <c r="I99" s="13"/>
      <c r="J99" s="13"/>
      <c r="K99" s="13"/>
      <c r="L99" s="13"/>
      <c r="M99" s="13"/>
      <c r="N99" s="13"/>
    </row>
    <row r="100" spans="1:14" ht="15.75" customHeight="1">
      <c r="A100" s="13"/>
      <c r="E100" s="40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5.75" customHeight="1">
      <c r="A101" s="13"/>
      <c r="E101" s="40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5.75" customHeight="1">
      <c r="A102" s="13"/>
      <c r="E102" s="40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5.75" customHeight="1">
      <c r="A103" s="13"/>
      <c r="E103" s="40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5.75" customHeight="1">
      <c r="A104" s="13"/>
      <c r="E104" s="40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ht="15.75" customHeight="1">
      <c r="A105" s="13"/>
      <c r="E105" s="40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5.75" customHeight="1">
      <c r="A106" s="13"/>
      <c r="E106" s="40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5.75" customHeight="1">
      <c r="A107" s="13"/>
      <c r="E107" s="40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15.75" customHeight="1">
      <c r="A108" s="13"/>
      <c r="E108" s="40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5.75" customHeight="1">
      <c r="A109" s="13"/>
      <c r="E109" s="40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ht="15.75" customHeight="1">
      <c r="A110" s="13"/>
      <c r="E110" s="40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t="15.75" customHeight="1">
      <c r="A111" s="13"/>
      <c r="E111" s="40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5.75" customHeight="1">
      <c r="A112" s="13"/>
      <c r="E112" s="40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1:14" ht="15.75" customHeight="1">
      <c r="A113" s="13"/>
      <c r="E113" s="40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5.75" customHeight="1">
      <c r="A114" s="13"/>
      <c r="E114" s="40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5.75" customHeight="1">
      <c r="A115" s="13"/>
      <c r="E115" s="40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ht="15.75" customHeight="1">
      <c r="A116" s="13"/>
      <c r="E116" s="40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ht="15.75" customHeight="1">
      <c r="A117" s="13"/>
      <c r="E117" s="40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15.75" customHeight="1">
      <c r="A118" s="13"/>
      <c r="E118" s="40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ht="15.75" customHeight="1">
      <c r="A119" s="13"/>
      <c r="E119" s="40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ht="15.75" customHeight="1">
      <c r="A120" s="13"/>
      <c r="E120" s="40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4" ht="15.75" customHeight="1">
      <c r="A121" s="13"/>
      <c r="E121" s="40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ht="15.75" customHeight="1">
      <c r="A122" s="13"/>
      <c r="E122" s="40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ht="15.75" customHeight="1">
      <c r="A123" s="13"/>
      <c r="E123" s="40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5.75" customHeight="1">
      <c r="A124" s="13"/>
      <c r="E124" s="40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ht="15.75" customHeight="1">
      <c r="A125" s="13"/>
      <c r="E125" s="40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5.75" customHeight="1">
      <c r="A126" s="13"/>
      <c r="E126" s="40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5.75" customHeight="1">
      <c r="A127" s="13"/>
      <c r="E127" s="40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5.75" customHeight="1">
      <c r="A128" s="13"/>
      <c r="E128" s="40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ht="15.75" customHeight="1">
      <c r="A129" s="13"/>
      <c r="E129" s="40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ht="15.75" customHeight="1">
      <c r="A130" s="13"/>
      <c r="E130" s="40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ht="15.75" customHeight="1">
      <c r="A131" s="13"/>
      <c r="E131" s="40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15.75" customHeight="1">
      <c r="A132" s="13"/>
      <c r="E132" s="40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ht="15.75" customHeight="1">
      <c r="A133" s="13"/>
      <c r="E133" s="40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ht="15.75" customHeight="1">
      <c r="A134" s="13"/>
      <c r="E134" s="40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ht="15.75" customHeight="1">
      <c r="A135" s="13"/>
      <c r="E135" s="40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4" ht="15.75" customHeight="1">
      <c r="A136" s="13"/>
      <c r="E136" s="40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ht="15.75" customHeight="1">
      <c r="A137" s="13"/>
      <c r="E137" s="40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ht="15.75" customHeight="1">
      <c r="A138" s="13"/>
      <c r="E138" s="40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ht="15.75" customHeight="1">
      <c r="A139" s="13"/>
      <c r="E139" s="40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ht="15.75" customHeight="1">
      <c r="A140" s="13"/>
      <c r="E140" s="40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ht="15.75" customHeight="1">
      <c r="A141" s="13"/>
      <c r="E141" s="40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ht="15.75" customHeight="1">
      <c r="A142" s="13"/>
      <c r="E142" s="40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4" ht="15.75" customHeight="1">
      <c r="A143" s="13"/>
      <c r="E143" s="40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ht="15.75" customHeight="1">
      <c r="A144" s="13"/>
      <c r="E144" s="40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ht="15.75" customHeight="1">
      <c r="A145" s="13"/>
      <c r="E145" s="40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ht="15.75" customHeight="1">
      <c r="A146" s="13"/>
      <c r="E146" s="40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ht="15.75" customHeight="1">
      <c r="A147" s="13"/>
      <c r="E147" s="40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ht="15.75" customHeight="1">
      <c r="A148" s="13"/>
      <c r="E148" s="40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ht="15.75" customHeight="1">
      <c r="A149" s="13"/>
      <c r="E149" s="40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1:14" ht="15.75" customHeight="1">
      <c r="A150" s="13"/>
      <c r="E150" s="40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ht="15.75" customHeight="1">
      <c r="A151" s="13"/>
      <c r="E151" s="40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ht="15.75" customHeight="1">
      <c r="A152" s="13"/>
      <c r="E152" s="40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ht="15.75" customHeight="1">
      <c r="A153" s="13"/>
      <c r="E153" s="40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ht="15.75" customHeight="1">
      <c r="A154" s="13"/>
      <c r="E154" s="40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ht="15.75" customHeight="1">
      <c r="A155" s="13"/>
      <c r="E155" s="40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ht="15.75" customHeight="1">
      <c r="A156" s="13"/>
      <c r="E156" s="40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1:14" ht="15.75" customHeight="1">
      <c r="A157" s="13"/>
      <c r="E157" s="40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ht="15.75" customHeight="1">
      <c r="A158" s="13"/>
      <c r="E158" s="40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ht="15.75" customHeight="1">
      <c r="A159" s="13"/>
      <c r="E159" s="40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ht="15.75" customHeight="1">
      <c r="A160" s="13"/>
      <c r="E160" s="40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ht="15.75" customHeight="1">
      <c r="A161" s="13"/>
      <c r="E161" s="40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ht="15.75" customHeight="1">
      <c r="A162" s="13"/>
      <c r="E162" s="40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ht="15.75" customHeight="1">
      <c r="A163" s="13"/>
      <c r="E163" s="40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ht="15.75" customHeight="1">
      <c r="A164" s="13"/>
      <c r="E164" s="40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4" ht="15.75" customHeight="1">
      <c r="A165" s="13"/>
      <c r="E165" s="40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ht="15.75" customHeight="1">
      <c r="A166" s="13"/>
      <c r="E166" s="40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ht="15.75" customHeight="1">
      <c r="A167" s="13"/>
      <c r="E167" s="40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ht="15.75" customHeight="1">
      <c r="A168" s="13"/>
      <c r="E168" s="40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ht="15.75" customHeight="1">
      <c r="A169" s="13"/>
      <c r="E169" s="40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ht="15.75" customHeight="1">
      <c r="A170" s="13"/>
      <c r="E170" s="40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ht="15.75" customHeight="1">
      <c r="A171" s="13"/>
      <c r="E171" s="40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ht="15.75" customHeight="1">
      <c r="A172" s="13"/>
      <c r="E172" s="40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ht="15.75" customHeight="1">
      <c r="A173" s="13"/>
      <c r="E173" s="40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ht="15.75" customHeight="1">
      <c r="A174" s="13"/>
      <c r="E174" s="40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ht="15.75" customHeight="1">
      <c r="A175" s="13"/>
      <c r="E175" s="40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ht="15.75" customHeight="1">
      <c r="A176" s="13"/>
      <c r="E176" s="40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ht="15.75" customHeight="1">
      <c r="A177" s="13"/>
      <c r="E177" s="40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ht="15.75" customHeight="1">
      <c r="A178" s="13"/>
      <c r="E178" s="40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ht="15.75" customHeight="1">
      <c r="A179" s="13"/>
      <c r="E179" s="40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ht="15.75" customHeight="1">
      <c r="A180" s="13"/>
      <c r="E180" s="40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1:14" ht="15.75" customHeight="1">
      <c r="A181" s="13"/>
      <c r="E181" s="40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ht="15.75" customHeight="1">
      <c r="A182" s="13"/>
      <c r="E182" s="40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ht="15.75" customHeight="1">
      <c r="A183" s="13"/>
      <c r="E183" s="40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ht="15.75" customHeight="1">
      <c r="A184" s="13"/>
      <c r="E184" s="40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ht="15.75" customHeight="1">
      <c r="A185" s="13"/>
      <c r="E185" s="40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ht="15.75" customHeight="1">
      <c r="A186" s="13"/>
      <c r="E186" s="40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ht="15.75" customHeight="1">
      <c r="A187" s="13"/>
      <c r="E187" s="40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ht="15.75" customHeight="1">
      <c r="A188" s="13"/>
      <c r="E188" s="40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1:14" ht="15.75" customHeight="1">
      <c r="A189" s="13"/>
      <c r="E189" s="40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ht="15.75" customHeight="1">
      <c r="A190" s="13"/>
      <c r="E190" s="40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ht="15.75" customHeight="1">
      <c r="A191" s="13"/>
      <c r="E191" s="40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ht="15.75" customHeight="1">
      <c r="A192" s="13"/>
      <c r="E192" s="40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ht="15.75" customHeight="1">
      <c r="A193" s="13"/>
      <c r="E193" s="40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ht="15.75" customHeight="1">
      <c r="A194" s="13"/>
      <c r="E194" s="40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ht="15.75" customHeight="1">
      <c r="A195" s="13"/>
      <c r="E195" s="40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ht="15.75" customHeight="1">
      <c r="A196" s="13"/>
      <c r="E196" s="40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1:14" ht="15.75" customHeight="1">
      <c r="A197" s="13"/>
      <c r="E197" s="40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ht="15.75" customHeight="1">
      <c r="A198" s="13"/>
      <c r="E198" s="40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ht="15.75" customHeight="1">
      <c r="A199" s="13"/>
      <c r="E199" s="40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ht="15.75" customHeight="1">
      <c r="A200" s="13"/>
      <c r="E200" s="40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ht="15.75" customHeight="1">
      <c r="A201" s="13"/>
      <c r="E201" s="40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ht="15.75" customHeight="1">
      <c r="A202" s="13"/>
      <c r="E202" s="40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ht="15.75" customHeight="1">
      <c r="A203" s="13"/>
      <c r="E203" s="40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ht="15.75" customHeight="1">
      <c r="A204" s="13"/>
      <c r="E204" s="40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 ht="15.75" customHeight="1">
      <c r="A205" s="13"/>
      <c r="E205" s="40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 ht="15.75" customHeight="1">
      <c r="A206" s="13"/>
      <c r="E206" s="40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ht="15.75" customHeight="1">
      <c r="A207" s="13"/>
      <c r="E207" s="40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1:14" ht="15.75" customHeight="1">
      <c r="A208" s="13"/>
      <c r="E208" s="40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1:14" ht="15.75" customHeight="1">
      <c r="A209" s="13"/>
      <c r="E209" s="40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1:14" ht="15.75" customHeight="1">
      <c r="A210" s="13"/>
      <c r="E210" s="40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1:14" ht="15.75" customHeight="1">
      <c r="A211" s="13"/>
      <c r="E211" s="40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1:14" ht="15.75" customHeight="1">
      <c r="A212" s="13"/>
      <c r="E212" s="40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1:14" ht="15.75" customHeight="1">
      <c r="A213" s="13"/>
      <c r="E213" s="40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1:14" ht="15.75" customHeight="1">
      <c r="A214" s="13"/>
      <c r="E214" s="40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1:14" ht="15.75" customHeight="1">
      <c r="A215" s="13"/>
      <c r="E215" s="40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1:14" ht="15.75" customHeight="1">
      <c r="A216" s="13"/>
      <c r="E216" s="40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1:14" ht="15.75" customHeight="1">
      <c r="A217" s="13"/>
      <c r="E217" s="40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1:14" ht="15.75" customHeight="1">
      <c r="A218" s="13"/>
      <c r="E218" s="40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1:14" ht="15.75" customHeight="1">
      <c r="A219" s="13"/>
      <c r="E219" s="40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1:14" ht="15.75" customHeight="1">
      <c r="A220" s="13"/>
      <c r="E220" s="40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1:14" ht="15.75" customHeight="1">
      <c r="A221" s="13"/>
      <c r="E221" s="40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1:14" ht="15.75" customHeight="1">
      <c r="A222" s="13"/>
      <c r="E222" s="40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1:14" ht="15.75" customHeight="1">
      <c r="A223" s="13"/>
      <c r="E223" s="40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1:14" ht="15.75" customHeight="1">
      <c r="A224" s="13"/>
      <c r="E224" s="40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1:14" ht="15.75" customHeight="1">
      <c r="A225" s="13"/>
      <c r="E225" s="40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1:14" ht="15.75" customHeight="1">
      <c r="A226" s="13"/>
      <c r="E226" s="40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1:14" ht="15.75" customHeight="1">
      <c r="A227" s="13"/>
      <c r="E227" s="40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1:14" ht="15.75" customHeight="1">
      <c r="A228" s="13"/>
      <c r="E228" s="40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1:14" ht="15.75" customHeight="1">
      <c r="A229" s="13"/>
      <c r="E229" s="40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1:14" ht="15.75" customHeight="1">
      <c r="A230" s="13"/>
      <c r="E230" s="40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1:14" ht="15.75" customHeight="1">
      <c r="A231" s="13"/>
      <c r="E231" s="40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1:14" ht="15.75" customHeight="1">
      <c r="A232" s="13"/>
      <c r="E232" s="40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1:14" ht="15.75" customHeight="1">
      <c r="A233" s="13"/>
      <c r="E233" s="40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1:14" ht="15.75" customHeight="1">
      <c r="A234" s="13"/>
      <c r="E234" s="40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1:14" ht="15.75" customHeight="1">
      <c r="A235" s="13"/>
      <c r="E235" s="40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1:14" ht="15.75" customHeight="1">
      <c r="A236" s="13"/>
      <c r="E236" s="40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1:14" ht="15.75" customHeight="1">
      <c r="A237" s="13"/>
      <c r="E237" s="40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1:14" ht="15.75" customHeight="1">
      <c r="A238" s="13"/>
      <c r="E238" s="40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1:14" ht="15.75" customHeight="1">
      <c r="A239" s="13"/>
      <c r="E239" s="40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1:14" ht="15.75" customHeight="1">
      <c r="A240" s="13"/>
      <c r="E240" s="40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1:14" ht="15.75" customHeight="1">
      <c r="A241" s="13"/>
      <c r="E241" s="40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1:14" ht="15.75" customHeight="1">
      <c r="A242" s="13"/>
      <c r="E242" s="40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1:14" ht="15.75" customHeight="1">
      <c r="A243" s="13"/>
      <c r="E243" s="40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1:14" ht="15.75" customHeight="1">
      <c r="A244" s="13"/>
      <c r="E244" s="40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1:14" ht="15.75" customHeight="1">
      <c r="A245" s="13"/>
      <c r="E245" s="40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1:14" ht="15.75" customHeight="1">
      <c r="A246" s="13"/>
      <c r="E246" s="40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1:14" ht="15.75" customHeight="1">
      <c r="A247" s="13"/>
      <c r="E247" s="40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1:14" ht="15.75" customHeight="1">
      <c r="A248" s="13"/>
      <c r="E248" s="40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1:14" ht="15.75" customHeight="1">
      <c r="A249" s="13"/>
      <c r="E249" s="40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1:14" ht="15.75" customHeight="1">
      <c r="A250" s="13"/>
      <c r="E250" s="40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1:14" ht="15.75" customHeight="1">
      <c r="A251" s="13"/>
      <c r="E251" s="40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1:14" ht="15.75" customHeight="1">
      <c r="A252" s="13"/>
      <c r="E252" s="40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1:14" ht="15.75" customHeight="1">
      <c r="A253" s="13"/>
      <c r="E253" s="40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1:14" ht="15.75" customHeight="1">
      <c r="A254" s="13"/>
      <c r="E254" s="40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1:14" ht="15.75" customHeight="1">
      <c r="A255" s="13"/>
      <c r="E255" s="40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1:14" ht="15.75" customHeight="1">
      <c r="A256" s="13"/>
      <c r="E256" s="40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1:14" ht="15.75" customHeight="1">
      <c r="A257" s="13"/>
      <c r="E257" s="40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1:14" ht="15.75" customHeight="1">
      <c r="A258" s="13"/>
      <c r="E258" s="40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1:14" ht="15.75" customHeight="1">
      <c r="A259" s="13"/>
      <c r="E259" s="40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1:14" ht="15.75" customHeight="1">
      <c r="A260" s="13"/>
      <c r="E260" s="40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1:14" ht="15.75" customHeight="1">
      <c r="A261" s="13"/>
      <c r="E261" s="40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1:14" ht="15.75" customHeight="1">
      <c r="A262" s="13"/>
      <c r="E262" s="40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1:14" ht="15.75" customHeight="1"/>
    <row r="264" spans="1:14" ht="15.75" customHeight="1"/>
    <row r="265" spans="1:14" ht="15.75" customHeight="1"/>
    <row r="266" spans="1:14" ht="15.75" customHeight="1"/>
    <row r="267" spans="1:14" ht="15.75" customHeight="1"/>
    <row r="268" spans="1:14" ht="15.75" customHeight="1"/>
    <row r="269" spans="1:14" ht="15.75" customHeight="1"/>
    <row r="270" spans="1:14" ht="15.75" customHeight="1"/>
    <row r="271" spans="1:14" ht="15.75" customHeight="1"/>
    <row r="272" spans="1:1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qTTHqRrc227vRXciKYLrii2XdMSpBjjA1fuLmQPjPm98xn0tS3d0iVnI1bMeA2wnHzRGrCKwKNkHEGYlbm5f/Q==" saltValue="ogn2EI/bRHpqU2KhbdK9mg==" spinCount="100000" sheet="1" objects="1" scenarios="1"/>
  <mergeCells count="10">
    <mergeCell ref="M1:N1"/>
    <mergeCell ref="M2:N2"/>
    <mergeCell ref="A1:D2"/>
    <mergeCell ref="E1:E2"/>
    <mergeCell ref="F1:G1"/>
    <mergeCell ref="F2:G2"/>
    <mergeCell ref="J1:K1"/>
    <mergeCell ref="J2:K2"/>
    <mergeCell ref="H1:I1"/>
    <mergeCell ref="H2:I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selection sqref="A1:D2"/>
    </sheetView>
  </sheetViews>
  <sheetFormatPr baseColWidth="10" defaultColWidth="14.42578125" defaultRowHeight="15" customHeight="1"/>
  <cols>
    <col min="1" max="1" width="7.140625" customWidth="1"/>
    <col min="2" max="2" width="16.140625" customWidth="1"/>
    <col min="3" max="3" width="10.28515625" customWidth="1"/>
    <col min="4" max="4" width="27.5703125" customWidth="1"/>
    <col min="5" max="5" width="10" customWidth="1"/>
    <col min="6" max="7" width="8.28515625" customWidth="1"/>
    <col min="8" max="9" width="9" customWidth="1"/>
    <col min="10" max="14" width="8.28515625" customWidth="1"/>
    <col min="15" max="15" width="10" customWidth="1"/>
  </cols>
  <sheetData>
    <row r="1" spans="1:26">
      <c r="A1" s="60" t="s">
        <v>828</v>
      </c>
      <c r="B1" s="61"/>
      <c r="C1" s="61"/>
      <c r="D1" s="62"/>
      <c r="E1" s="63" t="s">
        <v>3</v>
      </c>
      <c r="F1" s="59" t="s">
        <v>4</v>
      </c>
      <c r="G1" s="56"/>
      <c r="H1" s="57" t="s">
        <v>5</v>
      </c>
      <c r="I1" s="56"/>
      <c r="J1" s="55" t="s">
        <v>6</v>
      </c>
      <c r="K1" s="56"/>
      <c r="L1" s="1" t="s">
        <v>7</v>
      </c>
      <c r="M1" s="58" t="s">
        <v>8</v>
      </c>
      <c r="N1" s="56"/>
    </row>
    <row r="2" spans="1:26">
      <c r="A2" s="65"/>
      <c r="B2" s="65"/>
      <c r="C2" s="65"/>
      <c r="D2" s="66"/>
      <c r="E2" s="64"/>
      <c r="F2" s="59" t="s">
        <v>9</v>
      </c>
      <c r="G2" s="56"/>
      <c r="H2" s="57" t="s">
        <v>10</v>
      </c>
      <c r="I2" s="56"/>
      <c r="J2" s="55" t="s">
        <v>9</v>
      </c>
      <c r="K2" s="56"/>
      <c r="L2" s="1"/>
      <c r="M2" s="58" t="s">
        <v>11</v>
      </c>
      <c r="N2" s="56"/>
    </row>
    <row r="3" spans="1:26">
      <c r="A3" s="4"/>
      <c r="B3" s="4"/>
      <c r="C3" s="4"/>
      <c r="D3" s="9"/>
      <c r="E3" s="5"/>
      <c r="F3" s="6"/>
      <c r="G3" s="6"/>
      <c r="H3" s="8"/>
      <c r="I3" s="8"/>
      <c r="J3" s="10"/>
      <c r="K3" s="10"/>
      <c r="L3" s="1"/>
      <c r="M3" s="11"/>
      <c r="N3" s="11"/>
      <c r="O3" s="2"/>
    </row>
    <row r="4" spans="1:26">
      <c r="A4" s="12" t="s">
        <v>12</v>
      </c>
      <c r="B4" s="24" t="s">
        <v>13</v>
      </c>
      <c r="C4" s="24" t="s">
        <v>14</v>
      </c>
      <c r="D4" s="24" t="s">
        <v>15</v>
      </c>
      <c r="E4" s="5" t="s">
        <v>16</v>
      </c>
      <c r="F4" s="6" t="s">
        <v>12</v>
      </c>
      <c r="G4" s="6" t="s">
        <v>16</v>
      </c>
      <c r="H4" s="8" t="s">
        <v>12</v>
      </c>
      <c r="I4" s="8" t="s">
        <v>16</v>
      </c>
      <c r="J4" s="10" t="s">
        <v>12</v>
      </c>
      <c r="K4" s="10" t="s">
        <v>16</v>
      </c>
      <c r="L4" s="1" t="s">
        <v>16</v>
      </c>
      <c r="M4" s="11" t="s">
        <v>12</v>
      </c>
      <c r="N4" s="11" t="s">
        <v>16</v>
      </c>
    </row>
    <row r="5" spans="1:26">
      <c r="A5" s="15">
        <v>1</v>
      </c>
      <c r="B5" s="17" t="s">
        <v>832</v>
      </c>
      <c r="C5" s="17" t="s">
        <v>833</v>
      </c>
      <c r="D5" s="17" t="s">
        <v>74</v>
      </c>
      <c r="E5" s="5">
        <f t="shared" ref="E5:E23" si="0">G5+I5+K5+N5+L5</f>
        <v>802.5</v>
      </c>
      <c r="F5" s="19">
        <v>4</v>
      </c>
      <c r="G5" s="19">
        <f>VLOOKUP(F5,Barème!A:D,3,FALSE)</f>
        <v>205.5</v>
      </c>
      <c r="H5" s="20">
        <v>7</v>
      </c>
      <c r="I5" s="20">
        <f>VLOOKUP(H5,Barème!A:D,4,FALSE)</f>
        <v>256</v>
      </c>
      <c r="J5" s="21">
        <v>1</v>
      </c>
      <c r="K5" s="21">
        <f>VLOOKUP(J5,Barème!A:D,3,FALSE)</f>
        <v>225</v>
      </c>
      <c r="L5" s="22">
        <v>116</v>
      </c>
      <c r="M5" s="23"/>
      <c r="N5" s="23">
        <f>VLOOKUP(M5,Barème!A:D,2,FALSE)</f>
        <v>0</v>
      </c>
      <c r="O5" s="16" t="str">
        <f>IF(ISNA(VLOOKUP(D5,Clubs!B:B,1,FALSE)),"Nom du club mal saisi","")</f>
        <v/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A6" s="15">
        <v>2</v>
      </c>
      <c r="B6" s="17" t="s">
        <v>838</v>
      </c>
      <c r="C6" s="17" t="s">
        <v>80</v>
      </c>
      <c r="D6" s="17" t="s">
        <v>95</v>
      </c>
      <c r="E6" s="5">
        <f t="shared" si="0"/>
        <v>761</v>
      </c>
      <c r="F6" s="19">
        <v>5</v>
      </c>
      <c r="G6" s="19">
        <f>VLOOKUP(F6,Barème!A:D,3,FALSE)</f>
        <v>201</v>
      </c>
      <c r="H6" s="20">
        <v>10</v>
      </c>
      <c r="I6" s="20">
        <f>VLOOKUP(H6,Barème!A:D,4,FALSE)</f>
        <v>244</v>
      </c>
      <c r="J6" s="21">
        <v>3</v>
      </c>
      <c r="K6" s="21">
        <f>VLOOKUP(J6,Barème!A:D,3,FALSE)</f>
        <v>210</v>
      </c>
      <c r="L6" s="22">
        <v>106</v>
      </c>
      <c r="M6" s="23"/>
      <c r="N6" s="23">
        <f>VLOOKUP(M6,Barème!A:D,2,FALSE)</f>
        <v>0</v>
      </c>
      <c r="O6" s="16" t="str">
        <f>IF(ISNA(VLOOKUP(D6,Clubs!B:B,1,FALSE)),"Nom du club mal saisi","")</f>
        <v/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>
      <c r="A7" s="15">
        <v>3</v>
      </c>
      <c r="B7" s="17" t="s">
        <v>843</v>
      </c>
      <c r="C7" s="17" t="s">
        <v>353</v>
      </c>
      <c r="D7" s="17" t="s">
        <v>19</v>
      </c>
      <c r="E7" s="5">
        <f t="shared" si="0"/>
        <v>636.5</v>
      </c>
      <c r="F7" s="19">
        <v>2</v>
      </c>
      <c r="G7" s="19">
        <f>VLOOKUP(F7,Barème!A:D,3,FALSE)</f>
        <v>217.5</v>
      </c>
      <c r="H7" s="20">
        <v>4</v>
      </c>
      <c r="I7" s="20">
        <f>VLOOKUP(H7,Barème!A:D,4,FALSE)</f>
        <v>274</v>
      </c>
      <c r="J7" s="21"/>
      <c r="K7" s="21">
        <f>VLOOKUP(J7,Barème!A:D,3,FALSE)</f>
        <v>0</v>
      </c>
      <c r="L7" s="22">
        <v>145</v>
      </c>
      <c r="M7" s="23"/>
      <c r="N7" s="23">
        <f>VLOOKUP(M7,Barème!A:D,2,FALSE)</f>
        <v>0</v>
      </c>
      <c r="O7" s="16" t="str">
        <f>IF(ISNA(VLOOKUP(D7,Clubs!B:B,1,FALSE)),"Nom du club mal saisi","")</f>
        <v/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A8" s="12">
        <v>4</v>
      </c>
      <c r="B8" s="24" t="s">
        <v>846</v>
      </c>
      <c r="C8" s="24" t="s">
        <v>847</v>
      </c>
      <c r="D8" s="24" t="s">
        <v>95</v>
      </c>
      <c r="E8" s="5">
        <f t="shared" si="0"/>
        <v>576</v>
      </c>
      <c r="F8" s="6">
        <v>3</v>
      </c>
      <c r="G8" s="6">
        <f>VLOOKUP(F8,Barème!A:D,3,FALSE)</f>
        <v>210</v>
      </c>
      <c r="H8" s="8">
        <v>8</v>
      </c>
      <c r="I8" s="8">
        <f>VLOOKUP(H8,Barème!A:D,4,FALSE)</f>
        <v>252</v>
      </c>
      <c r="J8" s="10"/>
      <c r="K8" s="10">
        <f>VLOOKUP(J8,Barème!A:D,3,FALSE)</f>
        <v>0</v>
      </c>
      <c r="L8" s="1">
        <v>114</v>
      </c>
      <c r="M8" s="11"/>
      <c r="N8" s="11">
        <f>VLOOKUP(M8,Barème!A:D,2,FALSE)</f>
        <v>0</v>
      </c>
      <c r="O8" s="43" t="str">
        <f>IF(ISNA(VLOOKUP(D8,Clubs!B:B,1,FALSE)),"Nom du club mal saisi","")</f>
        <v/>
      </c>
    </row>
    <row r="9" spans="1:26">
      <c r="A9" s="12">
        <v>5</v>
      </c>
      <c r="B9" s="41" t="s">
        <v>24</v>
      </c>
      <c r="C9" s="41" t="s">
        <v>849</v>
      </c>
      <c r="D9" s="41" t="s">
        <v>19</v>
      </c>
      <c r="E9" s="5">
        <f t="shared" si="0"/>
        <v>449</v>
      </c>
      <c r="F9" s="6"/>
      <c r="G9" s="6">
        <f>VLOOKUP(F9,Barème!A:D,3,FALSE)</f>
        <v>0</v>
      </c>
      <c r="H9" s="8">
        <v>2</v>
      </c>
      <c r="I9" s="8">
        <f>VLOOKUP(H9,Barème!A:D,4,FALSE)</f>
        <v>290</v>
      </c>
      <c r="J9" s="10"/>
      <c r="K9" s="10">
        <f>VLOOKUP(J9,Barème!A:D,3,FALSE)</f>
        <v>0</v>
      </c>
      <c r="L9" s="1">
        <v>159</v>
      </c>
      <c r="M9" s="11"/>
      <c r="N9" s="11">
        <f>VLOOKUP(M9,Barème!A:D,2,FALSE)</f>
        <v>0</v>
      </c>
    </row>
    <row r="10" spans="1:26">
      <c r="A10" s="12">
        <v>6</v>
      </c>
      <c r="B10" s="24" t="s">
        <v>854</v>
      </c>
      <c r="C10" s="24" t="s">
        <v>307</v>
      </c>
      <c r="D10" s="24" t="s">
        <v>19</v>
      </c>
      <c r="E10" s="5">
        <f t="shared" si="0"/>
        <v>379</v>
      </c>
      <c r="F10" s="6">
        <v>1</v>
      </c>
      <c r="G10" s="6">
        <f>VLOOKUP(F10,Barème!A:D,3,FALSE)</f>
        <v>225</v>
      </c>
      <c r="H10" s="8"/>
      <c r="I10" s="8">
        <f>VLOOKUP(H10,Barème!A:D,4,FALSE)</f>
        <v>0</v>
      </c>
      <c r="J10" s="10"/>
      <c r="K10" s="10">
        <f>VLOOKUP(J10,Barème!A:D,3,FALSE)</f>
        <v>0</v>
      </c>
      <c r="L10" s="1">
        <v>154</v>
      </c>
      <c r="M10" s="11"/>
      <c r="N10" s="11">
        <f>VLOOKUP(M10,Barème!A:D,2,FALSE)</f>
        <v>0</v>
      </c>
      <c r="O10" s="43" t="str">
        <f>IF(ISNA(VLOOKUP(D10,Clubs!B:B,1,FALSE)),"Nom du club mal saisi","")</f>
        <v/>
      </c>
    </row>
    <row r="11" spans="1:26">
      <c r="A11" s="12">
        <v>7</v>
      </c>
      <c r="B11" s="24" t="s">
        <v>858</v>
      </c>
      <c r="C11" s="24" t="s">
        <v>859</v>
      </c>
      <c r="D11" s="24" t="s">
        <v>95</v>
      </c>
      <c r="E11" s="5">
        <f t="shared" si="0"/>
        <v>331.5</v>
      </c>
      <c r="F11" s="6"/>
      <c r="G11" s="6">
        <f>VLOOKUP(F11,Barème!A:D,3,FALSE)</f>
        <v>0</v>
      </c>
      <c r="H11" s="8"/>
      <c r="I11" s="8">
        <f>VLOOKUP(H11,Barème!A:D,4,FALSE)</f>
        <v>0</v>
      </c>
      <c r="J11" s="10">
        <v>2</v>
      </c>
      <c r="K11" s="10">
        <f>VLOOKUP(J11,Barème!A:D,3,FALSE)</f>
        <v>217.5</v>
      </c>
      <c r="L11" s="1">
        <v>114</v>
      </c>
      <c r="M11" s="11"/>
      <c r="N11" s="11">
        <f>VLOOKUP(M11,Barème!A:D,2,FALSE)</f>
        <v>0</v>
      </c>
    </row>
    <row r="12" spans="1:26">
      <c r="A12" s="12">
        <v>8</v>
      </c>
      <c r="B12" s="41" t="s">
        <v>861</v>
      </c>
      <c r="C12" s="41" t="s">
        <v>862</v>
      </c>
      <c r="D12" s="41" t="s">
        <v>95</v>
      </c>
      <c r="E12" s="5">
        <f t="shared" si="0"/>
        <v>327</v>
      </c>
      <c r="F12" s="6"/>
      <c r="G12" s="6">
        <f>VLOOKUP(F12,Barème!A:D,3,FALSE)</f>
        <v>0</v>
      </c>
      <c r="H12" s="8">
        <v>16</v>
      </c>
      <c r="I12" s="8">
        <f>VLOOKUP(H12,Barème!A:D,4,FALSE)</f>
        <v>228</v>
      </c>
      <c r="J12" s="10"/>
      <c r="K12" s="10">
        <f>VLOOKUP(J12,Barème!A:D,3,FALSE)</f>
        <v>0</v>
      </c>
      <c r="L12" s="1">
        <v>99</v>
      </c>
      <c r="M12" s="11"/>
      <c r="N12" s="11">
        <f>VLOOKUP(M12,Barème!A:D,2,FALSE)</f>
        <v>0</v>
      </c>
    </row>
    <row r="13" spans="1:26">
      <c r="A13" s="12">
        <v>9</v>
      </c>
      <c r="B13" s="41" t="s">
        <v>864</v>
      </c>
      <c r="C13" s="41" t="s">
        <v>866</v>
      </c>
      <c r="D13" s="41" t="s">
        <v>48</v>
      </c>
      <c r="E13" s="5">
        <f t="shared" si="0"/>
        <v>300</v>
      </c>
      <c r="F13" s="6"/>
      <c r="G13" s="6">
        <f>VLOOKUP(F13,Barème!A:D,3,FALSE)</f>
        <v>0</v>
      </c>
      <c r="H13" s="8">
        <v>1</v>
      </c>
      <c r="I13" s="8">
        <f>VLOOKUP(H13,Barème!A:D,4,FALSE)</f>
        <v>300</v>
      </c>
      <c r="J13" s="10"/>
      <c r="K13" s="10">
        <f>VLOOKUP(J13,Barème!A:D,3,FALSE)</f>
        <v>0</v>
      </c>
      <c r="L13" s="1"/>
      <c r="M13" s="11"/>
      <c r="N13" s="11">
        <f>VLOOKUP(M13,Barème!A:D,2,FALSE)</f>
        <v>0</v>
      </c>
    </row>
    <row r="14" spans="1:26">
      <c r="A14" s="12">
        <v>10</v>
      </c>
      <c r="B14" s="41" t="s">
        <v>867</v>
      </c>
      <c r="C14" s="41" t="s">
        <v>471</v>
      </c>
      <c r="D14" s="41" t="s">
        <v>746</v>
      </c>
      <c r="E14" s="5">
        <f t="shared" si="0"/>
        <v>234</v>
      </c>
      <c r="F14" s="6"/>
      <c r="G14" s="6">
        <f>VLOOKUP(F14,Barème!A:D,3,FALSE)</f>
        <v>0</v>
      </c>
      <c r="H14" s="8">
        <v>13</v>
      </c>
      <c r="I14" s="8">
        <f>VLOOKUP(H14,Barème!A:D,4,FALSE)</f>
        <v>234</v>
      </c>
      <c r="J14" s="10"/>
      <c r="K14" s="10">
        <f>VLOOKUP(J14,Barème!A:D,3,FALSE)</f>
        <v>0</v>
      </c>
      <c r="L14" s="1"/>
      <c r="M14" s="11"/>
      <c r="N14" s="11">
        <f>VLOOKUP(M14,Barème!A:D,2,FALSE)</f>
        <v>0</v>
      </c>
    </row>
    <row r="15" spans="1:26">
      <c r="A15" s="12">
        <v>11</v>
      </c>
      <c r="B15" s="41" t="s">
        <v>870</v>
      </c>
      <c r="C15" s="41" t="s">
        <v>871</v>
      </c>
      <c r="D15" s="41" t="s">
        <v>872</v>
      </c>
      <c r="E15" s="5">
        <f t="shared" si="0"/>
        <v>232</v>
      </c>
      <c r="F15" s="6"/>
      <c r="G15" s="6">
        <f>VLOOKUP(F15,Barème!A:D,3,FALSE)</f>
        <v>0</v>
      </c>
      <c r="H15" s="8">
        <v>14</v>
      </c>
      <c r="I15" s="8">
        <f>VLOOKUP(H15,Barème!A:D,4,FALSE)</f>
        <v>232</v>
      </c>
      <c r="J15" s="10"/>
      <c r="K15" s="10">
        <f>VLOOKUP(J15,Barème!A:D,3,FALSE)</f>
        <v>0</v>
      </c>
      <c r="L15" s="1"/>
      <c r="M15" s="11"/>
      <c r="N15" s="11">
        <f>VLOOKUP(M15,Barème!A:D,2,FALSE)</f>
        <v>0</v>
      </c>
    </row>
    <row r="16" spans="1:26">
      <c r="A16" s="12">
        <v>12</v>
      </c>
      <c r="B16" s="24" t="s">
        <v>874</v>
      </c>
      <c r="C16" s="24" t="s">
        <v>408</v>
      </c>
      <c r="D16" s="24" t="s">
        <v>114</v>
      </c>
      <c r="E16" s="5">
        <f t="shared" si="0"/>
        <v>196.5</v>
      </c>
      <c r="F16" s="6">
        <v>6</v>
      </c>
      <c r="G16" s="6">
        <f>VLOOKUP(F16,Barème!A:D,3,FALSE)</f>
        <v>196.5</v>
      </c>
      <c r="H16" s="8"/>
      <c r="I16" s="8">
        <f>VLOOKUP(H16,Barème!A:D,4,FALSE)</f>
        <v>0</v>
      </c>
      <c r="J16" s="10"/>
      <c r="K16" s="10">
        <f>VLOOKUP(J16,Barème!A:D,3,FALSE)</f>
        <v>0</v>
      </c>
      <c r="L16" s="1"/>
      <c r="M16" s="11"/>
      <c r="N16" s="11">
        <f>VLOOKUP(M16,Barème!A:D,2,FALSE)</f>
        <v>0</v>
      </c>
      <c r="O16" s="43" t="str">
        <f>IF(ISNA(VLOOKUP(D16,Clubs!B:B,1,FALSE)),"Nom du club mal saisi","")</f>
        <v/>
      </c>
    </row>
    <row r="17" spans="1:15" ht="15.75" customHeight="1">
      <c r="A17" s="12">
        <v>13</v>
      </c>
      <c r="B17" s="41" t="s">
        <v>879</v>
      </c>
      <c r="C17" s="41" t="s">
        <v>880</v>
      </c>
      <c r="D17" s="41" t="s">
        <v>95</v>
      </c>
      <c r="E17" s="5">
        <f t="shared" si="0"/>
        <v>118</v>
      </c>
      <c r="F17" s="6"/>
      <c r="G17" s="6">
        <f>VLOOKUP(F17,Barème!A:D,3,FALSE)</f>
        <v>0</v>
      </c>
      <c r="H17" s="8" t="s">
        <v>205</v>
      </c>
      <c r="I17" s="8">
        <f>VLOOKUP(H17,Barème!A:D,4,FALSE)</f>
        <v>2</v>
      </c>
      <c r="J17" s="10"/>
      <c r="K17" s="10">
        <f>VLOOKUP(J17,Barème!A:D,3,FALSE)</f>
        <v>0</v>
      </c>
      <c r="L17" s="1">
        <v>116</v>
      </c>
      <c r="M17" s="11"/>
      <c r="N17" s="11">
        <f>VLOOKUP(M17,Barème!A:D,2,FALSE)</f>
        <v>0</v>
      </c>
    </row>
    <row r="18" spans="1:15" ht="15.75" customHeight="1">
      <c r="A18" s="12">
        <v>14</v>
      </c>
      <c r="B18" s="24" t="s">
        <v>883</v>
      </c>
      <c r="C18" s="24" t="s">
        <v>884</v>
      </c>
      <c r="D18" s="24" t="s">
        <v>57</v>
      </c>
      <c r="E18" s="5">
        <f t="shared" si="0"/>
        <v>118</v>
      </c>
      <c r="F18" s="6"/>
      <c r="G18" s="6">
        <f>VLOOKUP(F18,Barème!A:D,3,FALSE)</f>
        <v>0</v>
      </c>
      <c r="H18" s="8"/>
      <c r="I18" s="8">
        <f>VLOOKUP(H18,Barème!A:D,4,FALSE)</f>
        <v>0</v>
      </c>
      <c r="J18" s="10"/>
      <c r="K18" s="10">
        <f>VLOOKUP(J18,Barème!A:D,3,FALSE)</f>
        <v>0</v>
      </c>
      <c r="L18" s="1">
        <v>118</v>
      </c>
      <c r="M18" s="11"/>
      <c r="N18" s="11">
        <f>VLOOKUP(M18,Barème!A:D,2,FALSE)</f>
        <v>0</v>
      </c>
      <c r="O18" s="16"/>
    </row>
    <row r="19" spans="1:15" ht="15.75" customHeight="1">
      <c r="A19" s="12">
        <v>15</v>
      </c>
      <c r="B19" s="24" t="s">
        <v>888</v>
      </c>
      <c r="C19" s="24" t="s">
        <v>286</v>
      </c>
      <c r="D19" s="24" t="s">
        <v>90</v>
      </c>
      <c r="E19" s="5">
        <f t="shared" si="0"/>
        <v>106</v>
      </c>
      <c r="F19" s="6"/>
      <c r="G19" s="6">
        <f>VLOOKUP(F19,Barème!A:D,3,FALSE)</f>
        <v>0</v>
      </c>
      <c r="H19" s="8"/>
      <c r="I19" s="8">
        <f>VLOOKUP(H19,Barème!A:D,4,FALSE)</f>
        <v>0</v>
      </c>
      <c r="J19" s="10"/>
      <c r="K19" s="10">
        <f>VLOOKUP(J19,Barème!A:D,3,FALSE)</f>
        <v>0</v>
      </c>
      <c r="L19" s="1">
        <v>106</v>
      </c>
      <c r="M19" s="11"/>
      <c r="N19" s="11">
        <f>VLOOKUP(M19,Barème!A:D,2,FALSE)</f>
        <v>0</v>
      </c>
      <c r="O19" s="16"/>
    </row>
    <row r="20" spans="1:15" ht="15.75" customHeight="1">
      <c r="A20" s="12">
        <v>16</v>
      </c>
      <c r="B20" s="24" t="s">
        <v>891</v>
      </c>
      <c r="C20" s="24" t="s">
        <v>892</v>
      </c>
      <c r="D20" s="24" t="s">
        <v>338</v>
      </c>
      <c r="E20" s="5">
        <f t="shared" si="0"/>
        <v>86</v>
      </c>
      <c r="F20" s="6"/>
      <c r="G20" s="6">
        <f>VLOOKUP(F20,Barème!A:D,3,FALSE)</f>
        <v>0</v>
      </c>
      <c r="H20" s="8"/>
      <c r="I20" s="8">
        <f>VLOOKUP(H20,Barème!A:D,4,FALSE)</f>
        <v>0</v>
      </c>
      <c r="J20" s="10"/>
      <c r="K20" s="10">
        <f>VLOOKUP(J20,Barème!A:D,3,FALSE)</f>
        <v>0</v>
      </c>
      <c r="L20" s="1">
        <v>86</v>
      </c>
      <c r="M20" s="11"/>
      <c r="N20" s="11">
        <f>VLOOKUP(M20,Barème!A:D,2,FALSE)</f>
        <v>0</v>
      </c>
      <c r="O20" s="16"/>
    </row>
    <row r="21" spans="1:15" ht="15.75" customHeight="1">
      <c r="A21" s="12">
        <v>17</v>
      </c>
      <c r="B21" s="24" t="s">
        <v>893</v>
      </c>
      <c r="C21" s="24" t="s">
        <v>241</v>
      </c>
      <c r="D21" s="24" t="s">
        <v>57</v>
      </c>
      <c r="E21" s="5">
        <f t="shared" si="0"/>
        <v>1.5</v>
      </c>
      <c r="F21" s="6" t="s">
        <v>205</v>
      </c>
      <c r="G21" s="6">
        <f>VLOOKUP(F21,Barème!A:D,3,FALSE)</f>
        <v>1.5</v>
      </c>
      <c r="H21" s="8"/>
      <c r="I21" s="8">
        <f>VLOOKUP(H21,Barème!A:D,4,FALSE)</f>
        <v>0</v>
      </c>
      <c r="J21" s="10"/>
      <c r="K21" s="10">
        <f>VLOOKUP(J21,Barème!A:D,3,FALSE)</f>
        <v>0</v>
      </c>
      <c r="L21" s="1"/>
      <c r="M21" s="11"/>
      <c r="N21" s="11">
        <f>VLOOKUP(M21,Barème!A:D,2,FALSE)</f>
        <v>0</v>
      </c>
      <c r="O21" s="2"/>
    </row>
    <row r="22" spans="1:15" ht="15.75" customHeight="1">
      <c r="A22" s="12">
        <v>18</v>
      </c>
      <c r="B22" s="24" t="s">
        <v>829</v>
      </c>
      <c r="C22" s="24" t="s">
        <v>717</v>
      </c>
      <c r="D22" s="24" t="s">
        <v>45</v>
      </c>
      <c r="E22" s="5">
        <f t="shared" si="0"/>
        <v>0</v>
      </c>
      <c r="F22" s="6"/>
      <c r="G22" s="6">
        <f>VLOOKUP(F22,Barème!A:D,3,FALSE)</f>
        <v>0</v>
      </c>
      <c r="H22" s="8"/>
      <c r="I22" s="8">
        <f>VLOOKUP(H22,Barème!A:D,4,FALSE)</f>
        <v>0</v>
      </c>
      <c r="J22" s="10"/>
      <c r="K22" s="10">
        <f>VLOOKUP(J22,Barème!A:D,3,FALSE)</f>
        <v>0</v>
      </c>
      <c r="L22" s="1">
        <v>0</v>
      </c>
      <c r="M22" s="11"/>
      <c r="N22" s="11">
        <f>VLOOKUP(M22,Barème!A:D,2,FALSE)</f>
        <v>0</v>
      </c>
      <c r="O22" s="16"/>
    </row>
    <row r="23" spans="1:15" ht="15.75" customHeight="1">
      <c r="A23" s="12">
        <v>19</v>
      </c>
      <c r="B23" s="24" t="s">
        <v>900</v>
      </c>
      <c r="C23" s="24" t="s">
        <v>135</v>
      </c>
      <c r="D23" s="24" t="s">
        <v>90</v>
      </c>
      <c r="E23" s="5">
        <f t="shared" si="0"/>
        <v>0</v>
      </c>
      <c r="F23" s="6"/>
      <c r="G23" s="6">
        <f>VLOOKUP(F23,Barème!A:D,3,FALSE)</f>
        <v>0</v>
      </c>
      <c r="H23" s="8"/>
      <c r="I23" s="8">
        <f>VLOOKUP(H23,Barème!A:D,4,FALSE)</f>
        <v>0</v>
      </c>
      <c r="J23" s="10"/>
      <c r="K23" s="10">
        <f>VLOOKUP(J23,Barème!A:D,3,FALSE)</f>
        <v>0</v>
      </c>
      <c r="L23" s="1">
        <v>0</v>
      </c>
      <c r="M23" s="11"/>
      <c r="N23" s="11">
        <f>VLOOKUP(M23,Barème!A:D,2,FALSE)</f>
        <v>0</v>
      </c>
      <c r="O23" s="16"/>
    </row>
    <row r="24" spans="1:15" ht="15.75" customHeight="1">
      <c r="A24" s="13"/>
      <c r="E24" s="40"/>
      <c r="F24" s="13"/>
      <c r="G24" s="13"/>
      <c r="H24" s="13"/>
      <c r="I24" s="13"/>
      <c r="J24" s="13"/>
      <c r="K24" s="13"/>
      <c r="L24" s="13"/>
      <c r="M24" s="13"/>
      <c r="N24" s="13"/>
    </row>
    <row r="25" spans="1:15" ht="15.75" customHeight="1">
      <c r="A25" s="13"/>
      <c r="E25" s="40"/>
      <c r="F25" s="13"/>
      <c r="G25" s="13"/>
      <c r="H25" s="13"/>
      <c r="I25" s="13"/>
      <c r="J25" s="13"/>
      <c r="K25" s="13"/>
      <c r="L25" s="13"/>
      <c r="M25" s="13"/>
      <c r="N25" s="13"/>
    </row>
    <row r="26" spans="1:15" ht="15.75" customHeight="1">
      <c r="A26" s="13"/>
      <c r="E26" s="40"/>
      <c r="F26" s="13"/>
      <c r="G26" s="13"/>
      <c r="H26" s="13"/>
      <c r="I26" s="13"/>
      <c r="J26" s="13"/>
      <c r="K26" s="13"/>
      <c r="L26" s="13"/>
      <c r="M26" s="13"/>
      <c r="N26" s="13"/>
    </row>
    <row r="27" spans="1:15" ht="15.75" customHeight="1">
      <c r="A27" s="13"/>
      <c r="E27" s="40"/>
      <c r="F27" s="13"/>
      <c r="G27" s="13"/>
      <c r="H27" s="13"/>
      <c r="I27" s="13"/>
      <c r="J27" s="13"/>
      <c r="K27" s="13"/>
      <c r="L27" s="13"/>
      <c r="M27" s="13"/>
      <c r="N27" s="13"/>
    </row>
    <row r="28" spans="1:15" ht="15.75" customHeight="1">
      <c r="A28" s="13"/>
      <c r="E28" s="40"/>
      <c r="F28" s="13"/>
      <c r="G28" s="13"/>
      <c r="H28" s="13"/>
      <c r="I28" s="13"/>
      <c r="J28" s="13"/>
      <c r="K28" s="13"/>
      <c r="L28" s="13"/>
      <c r="M28" s="13"/>
      <c r="N28" s="13"/>
    </row>
    <row r="29" spans="1:15" ht="15.75" customHeight="1">
      <c r="A29" s="13"/>
      <c r="E29" s="40"/>
      <c r="F29" s="13"/>
      <c r="G29" s="13"/>
      <c r="H29" s="13"/>
      <c r="I29" s="13"/>
      <c r="J29" s="13"/>
      <c r="K29" s="13"/>
      <c r="L29" s="13"/>
      <c r="M29" s="13"/>
      <c r="N29" s="13"/>
    </row>
    <row r="30" spans="1:15" ht="15.75" customHeight="1">
      <c r="A30" s="13"/>
      <c r="E30" s="40"/>
      <c r="F30" s="13"/>
      <c r="G30" s="13"/>
      <c r="H30" s="13"/>
      <c r="I30" s="13"/>
      <c r="J30" s="13"/>
      <c r="K30" s="13"/>
      <c r="L30" s="13"/>
      <c r="M30" s="13"/>
      <c r="N30" s="13"/>
    </row>
    <row r="31" spans="1:15" ht="15.75" customHeight="1">
      <c r="A31" s="13"/>
      <c r="E31" s="40"/>
      <c r="F31" s="13"/>
      <c r="G31" s="13"/>
      <c r="H31" s="13"/>
      <c r="I31" s="13"/>
      <c r="J31" s="13"/>
      <c r="K31" s="13"/>
      <c r="L31" s="13"/>
      <c r="M31" s="13"/>
      <c r="N31" s="13"/>
    </row>
    <row r="32" spans="1:15" ht="15.75" customHeight="1">
      <c r="A32" s="13"/>
      <c r="E32" s="40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5.75" customHeight="1">
      <c r="A33" s="13"/>
      <c r="E33" s="40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5.75" customHeight="1">
      <c r="A34" s="13"/>
      <c r="E34" s="40"/>
      <c r="F34" s="13"/>
      <c r="G34" s="13"/>
      <c r="H34" s="13"/>
      <c r="I34" s="13"/>
      <c r="J34" s="13"/>
      <c r="K34" s="13"/>
      <c r="L34" s="13"/>
      <c r="M34" s="13"/>
      <c r="N34" s="13"/>
    </row>
    <row r="35" spans="1:14" ht="15.75" customHeight="1">
      <c r="A35" s="13"/>
      <c r="E35" s="40"/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15.75" customHeight="1">
      <c r="A36" s="13"/>
      <c r="E36" s="40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5.75" customHeight="1">
      <c r="A37" s="13"/>
      <c r="E37" s="40"/>
      <c r="F37" s="13"/>
      <c r="G37" s="13"/>
      <c r="H37" s="13"/>
      <c r="I37" s="13"/>
      <c r="J37" s="13"/>
      <c r="K37" s="13"/>
      <c r="L37" s="13"/>
      <c r="M37" s="13"/>
      <c r="N37" s="13"/>
    </row>
    <row r="38" spans="1:14" ht="15.75" customHeight="1">
      <c r="A38" s="13"/>
      <c r="E38" s="40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15.75" customHeight="1">
      <c r="A39" s="13"/>
      <c r="E39" s="40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5.75" customHeight="1">
      <c r="A40" s="13"/>
      <c r="E40" s="40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5.75" customHeight="1">
      <c r="A41" s="13"/>
      <c r="E41" s="40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5.75" customHeight="1">
      <c r="A42" s="13"/>
      <c r="E42" s="40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15.75" customHeight="1">
      <c r="A43" s="13"/>
      <c r="E43" s="40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5.75" customHeight="1">
      <c r="A44" s="13"/>
      <c r="E44" s="40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5.75" customHeight="1">
      <c r="A45" s="13"/>
      <c r="E45" s="40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15.75" customHeight="1">
      <c r="A46" s="13"/>
      <c r="E46" s="40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15.75" customHeight="1">
      <c r="A47" s="13"/>
      <c r="E47" s="40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5.75" customHeight="1">
      <c r="A48" s="13"/>
      <c r="E48" s="40"/>
      <c r="F48" s="13"/>
      <c r="G48" s="13"/>
      <c r="H48" s="13"/>
      <c r="I48" s="13"/>
      <c r="J48" s="13"/>
      <c r="K48" s="13"/>
      <c r="L48" s="13"/>
      <c r="M48" s="13"/>
      <c r="N48" s="13"/>
    </row>
    <row r="49" spans="1:14" ht="15.75" customHeight="1">
      <c r="A49" s="13"/>
      <c r="E49" s="40"/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15.75" customHeight="1">
      <c r="A50" s="13"/>
      <c r="E50" s="40"/>
      <c r="F50" s="13"/>
      <c r="G50" s="13"/>
      <c r="H50" s="13"/>
      <c r="I50" s="13"/>
      <c r="J50" s="13"/>
      <c r="K50" s="13"/>
      <c r="L50" s="13"/>
      <c r="M50" s="13"/>
      <c r="N50" s="13"/>
    </row>
    <row r="51" spans="1:14" ht="15.75" customHeight="1">
      <c r="A51" s="13"/>
      <c r="E51" s="40"/>
      <c r="F51" s="13"/>
      <c r="G51" s="13"/>
      <c r="H51" s="13"/>
      <c r="I51" s="13"/>
      <c r="J51" s="13"/>
      <c r="K51" s="13"/>
      <c r="L51" s="13"/>
      <c r="M51" s="13"/>
      <c r="N51" s="13"/>
    </row>
    <row r="52" spans="1:14" ht="15.75" customHeight="1">
      <c r="A52" s="13"/>
      <c r="E52" s="40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5.75" customHeight="1">
      <c r="A53" s="13"/>
      <c r="E53" s="40"/>
      <c r="F53" s="13"/>
      <c r="G53" s="13"/>
      <c r="H53" s="13"/>
      <c r="I53" s="13"/>
      <c r="J53" s="13"/>
      <c r="K53" s="13"/>
      <c r="L53" s="13"/>
      <c r="M53" s="13"/>
      <c r="N53" s="13"/>
    </row>
    <row r="54" spans="1:14" ht="15.75" customHeight="1">
      <c r="A54" s="13"/>
      <c r="E54" s="40"/>
      <c r="F54" s="13"/>
      <c r="G54" s="13"/>
      <c r="H54" s="13"/>
      <c r="I54" s="13"/>
      <c r="J54" s="13"/>
      <c r="K54" s="13"/>
      <c r="L54" s="13"/>
      <c r="M54" s="13"/>
      <c r="N54" s="13"/>
    </row>
    <row r="55" spans="1:14" ht="15.75" customHeight="1">
      <c r="A55" s="13"/>
      <c r="E55" s="40"/>
      <c r="F55" s="13"/>
      <c r="G55" s="13"/>
      <c r="H55" s="13"/>
      <c r="I55" s="13"/>
      <c r="J55" s="13"/>
      <c r="K55" s="13"/>
      <c r="L55" s="13"/>
      <c r="M55" s="13"/>
      <c r="N55" s="13"/>
    </row>
    <row r="56" spans="1:14" ht="15.75" customHeight="1">
      <c r="A56" s="13"/>
      <c r="E56" s="40"/>
      <c r="F56" s="13"/>
      <c r="G56" s="13"/>
      <c r="H56" s="13"/>
      <c r="I56" s="13"/>
      <c r="J56" s="13"/>
      <c r="K56" s="13"/>
      <c r="L56" s="13"/>
      <c r="M56" s="13"/>
      <c r="N56" s="13"/>
    </row>
    <row r="57" spans="1:14" ht="15.75" customHeight="1">
      <c r="A57" s="13"/>
      <c r="E57" s="40"/>
      <c r="F57" s="13"/>
      <c r="G57" s="13"/>
      <c r="H57" s="13"/>
      <c r="I57" s="13"/>
      <c r="J57" s="13"/>
      <c r="K57" s="13"/>
      <c r="L57" s="13"/>
      <c r="M57" s="13"/>
      <c r="N57" s="13"/>
    </row>
    <row r="58" spans="1:14" ht="15.75" customHeight="1">
      <c r="A58" s="13"/>
      <c r="E58" s="40"/>
      <c r="F58" s="13"/>
      <c r="G58" s="13"/>
      <c r="H58" s="13"/>
      <c r="I58" s="13"/>
      <c r="J58" s="13"/>
      <c r="K58" s="13"/>
      <c r="L58" s="13"/>
      <c r="M58" s="13"/>
      <c r="N58" s="13"/>
    </row>
    <row r="59" spans="1:14" ht="15.75" customHeight="1">
      <c r="A59" s="13"/>
      <c r="E59" s="40"/>
      <c r="F59" s="13"/>
      <c r="G59" s="13"/>
      <c r="H59" s="13"/>
      <c r="I59" s="13"/>
      <c r="J59" s="13"/>
      <c r="K59" s="13"/>
      <c r="L59" s="13"/>
      <c r="M59" s="13"/>
      <c r="N59" s="13"/>
    </row>
    <row r="60" spans="1:14" ht="15.75" customHeight="1">
      <c r="A60" s="13"/>
      <c r="E60" s="40"/>
      <c r="F60" s="13"/>
      <c r="G60" s="13"/>
      <c r="H60" s="13"/>
      <c r="I60" s="13"/>
      <c r="J60" s="13"/>
      <c r="K60" s="13"/>
      <c r="L60" s="13"/>
      <c r="M60" s="13"/>
      <c r="N60" s="13"/>
    </row>
    <row r="61" spans="1:14" ht="15.75" customHeight="1">
      <c r="A61" s="13"/>
      <c r="E61" s="40"/>
      <c r="F61" s="13"/>
      <c r="G61" s="13"/>
      <c r="H61" s="13"/>
      <c r="I61" s="13"/>
      <c r="J61" s="13"/>
      <c r="K61" s="13"/>
      <c r="L61" s="13"/>
      <c r="M61" s="13"/>
      <c r="N61" s="13"/>
    </row>
    <row r="62" spans="1:14" ht="15.75" customHeight="1">
      <c r="A62" s="13"/>
      <c r="E62" s="40"/>
      <c r="F62" s="13"/>
      <c r="G62" s="13"/>
      <c r="H62" s="13"/>
      <c r="I62" s="13"/>
      <c r="J62" s="13"/>
      <c r="K62" s="13"/>
      <c r="L62" s="13"/>
      <c r="M62" s="13"/>
      <c r="N62" s="13"/>
    </row>
    <row r="63" spans="1:14" ht="15.75" customHeight="1">
      <c r="A63" s="13"/>
      <c r="E63" s="40"/>
      <c r="F63" s="13"/>
      <c r="G63" s="13"/>
      <c r="H63" s="13"/>
      <c r="I63" s="13"/>
      <c r="J63" s="13"/>
      <c r="K63" s="13"/>
      <c r="L63" s="13"/>
      <c r="M63" s="13"/>
      <c r="N63" s="13"/>
    </row>
    <row r="64" spans="1:14" ht="15.75" customHeight="1">
      <c r="A64" s="13"/>
      <c r="E64" s="40"/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15.75" customHeight="1">
      <c r="A65" s="13"/>
      <c r="E65" s="40"/>
      <c r="F65" s="13"/>
      <c r="G65" s="13"/>
      <c r="H65" s="13"/>
      <c r="I65" s="13"/>
      <c r="J65" s="13"/>
      <c r="K65" s="13"/>
      <c r="L65" s="13"/>
      <c r="M65" s="13"/>
      <c r="N65" s="13"/>
    </row>
    <row r="66" spans="1:14" ht="15.75" customHeight="1">
      <c r="A66" s="13"/>
      <c r="E66" s="40"/>
      <c r="F66" s="13"/>
      <c r="G66" s="13"/>
      <c r="H66" s="13"/>
      <c r="I66" s="13"/>
      <c r="J66" s="13"/>
      <c r="K66" s="13"/>
      <c r="L66" s="13"/>
      <c r="M66" s="13"/>
      <c r="N66" s="13"/>
    </row>
    <row r="67" spans="1:14" ht="15.75" customHeight="1">
      <c r="A67" s="13"/>
      <c r="E67" s="40"/>
      <c r="F67" s="13"/>
      <c r="G67" s="13"/>
      <c r="H67" s="13"/>
      <c r="I67" s="13"/>
      <c r="J67" s="13"/>
      <c r="K67" s="13"/>
      <c r="L67" s="13"/>
      <c r="M67" s="13"/>
      <c r="N67" s="13"/>
    </row>
    <row r="68" spans="1:14" ht="15.75" customHeight="1">
      <c r="A68" s="13"/>
      <c r="E68" s="40"/>
      <c r="F68" s="13"/>
      <c r="G68" s="13"/>
      <c r="H68" s="13"/>
      <c r="I68" s="13"/>
      <c r="J68" s="13"/>
      <c r="K68" s="13"/>
      <c r="L68" s="13"/>
      <c r="M68" s="13"/>
      <c r="N68" s="13"/>
    </row>
    <row r="69" spans="1:14" ht="15.75" customHeight="1">
      <c r="A69" s="13"/>
      <c r="E69" s="40"/>
      <c r="F69" s="13"/>
      <c r="G69" s="13"/>
      <c r="H69" s="13"/>
      <c r="I69" s="13"/>
      <c r="J69" s="13"/>
      <c r="K69" s="13"/>
      <c r="L69" s="13"/>
      <c r="M69" s="13"/>
      <c r="N69" s="13"/>
    </row>
    <row r="70" spans="1:14" ht="15.75" customHeight="1">
      <c r="A70" s="13"/>
      <c r="E70" s="40"/>
      <c r="F70" s="13"/>
      <c r="G70" s="13"/>
      <c r="H70" s="13"/>
      <c r="I70" s="13"/>
      <c r="J70" s="13"/>
      <c r="K70" s="13"/>
      <c r="L70" s="13"/>
      <c r="M70" s="13"/>
      <c r="N70" s="13"/>
    </row>
    <row r="71" spans="1:14" ht="15.75" customHeight="1">
      <c r="A71" s="13"/>
      <c r="E71" s="40"/>
      <c r="F71" s="13"/>
      <c r="G71" s="13"/>
      <c r="H71" s="13"/>
      <c r="I71" s="13"/>
      <c r="J71" s="13"/>
      <c r="K71" s="13"/>
      <c r="L71" s="13"/>
      <c r="M71" s="13"/>
      <c r="N71" s="13"/>
    </row>
    <row r="72" spans="1:14" ht="15.75" customHeight="1">
      <c r="A72" s="13"/>
      <c r="E72" s="40"/>
      <c r="F72" s="13"/>
      <c r="G72" s="13"/>
      <c r="H72" s="13"/>
      <c r="I72" s="13"/>
      <c r="J72" s="13"/>
      <c r="K72" s="13"/>
      <c r="L72" s="13"/>
      <c r="M72" s="13"/>
      <c r="N72" s="13"/>
    </row>
    <row r="73" spans="1:14" ht="15.75" customHeight="1">
      <c r="A73" s="13"/>
      <c r="E73" s="40"/>
      <c r="F73" s="13"/>
      <c r="G73" s="13"/>
      <c r="H73" s="13"/>
      <c r="I73" s="13"/>
      <c r="J73" s="13"/>
      <c r="K73" s="13"/>
      <c r="L73" s="13"/>
      <c r="M73" s="13"/>
      <c r="N73" s="13"/>
    </row>
    <row r="74" spans="1:14" ht="15.75" customHeight="1">
      <c r="A74" s="13"/>
      <c r="E74" s="40"/>
      <c r="F74" s="13"/>
      <c r="G74" s="13"/>
      <c r="H74" s="13"/>
      <c r="I74" s="13"/>
      <c r="J74" s="13"/>
      <c r="K74" s="13"/>
      <c r="L74" s="13"/>
      <c r="M74" s="13"/>
      <c r="N74" s="13"/>
    </row>
    <row r="75" spans="1:14" ht="15.75" customHeight="1">
      <c r="A75" s="13"/>
      <c r="E75" s="40"/>
      <c r="F75" s="13"/>
      <c r="G75" s="13"/>
      <c r="H75" s="13"/>
      <c r="I75" s="13"/>
      <c r="J75" s="13"/>
      <c r="K75" s="13"/>
      <c r="L75" s="13"/>
      <c r="M75" s="13"/>
      <c r="N75" s="13"/>
    </row>
    <row r="76" spans="1:14" ht="15.75" customHeight="1">
      <c r="A76" s="13"/>
      <c r="E76" s="40"/>
      <c r="F76" s="13"/>
      <c r="G76" s="13"/>
      <c r="H76" s="13"/>
      <c r="I76" s="13"/>
      <c r="J76" s="13"/>
      <c r="K76" s="13"/>
      <c r="L76" s="13"/>
      <c r="M76" s="13"/>
      <c r="N76" s="13"/>
    </row>
    <row r="77" spans="1:14" ht="15.75" customHeight="1">
      <c r="A77" s="13"/>
      <c r="E77" s="40"/>
      <c r="F77" s="13"/>
      <c r="G77" s="13"/>
      <c r="H77" s="13"/>
      <c r="I77" s="13"/>
      <c r="J77" s="13"/>
      <c r="K77" s="13"/>
      <c r="L77" s="13"/>
      <c r="M77" s="13"/>
      <c r="N77" s="13"/>
    </row>
    <row r="78" spans="1:14" ht="15.75" customHeight="1">
      <c r="A78" s="13"/>
      <c r="E78" s="40"/>
      <c r="F78" s="13"/>
      <c r="G78" s="13"/>
      <c r="H78" s="13"/>
      <c r="I78" s="13"/>
      <c r="J78" s="13"/>
      <c r="K78" s="13"/>
      <c r="L78" s="13"/>
      <c r="M78" s="13"/>
      <c r="N78" s="13"/>
    </row>
    <row r="79" spans="1:14" ht="15.75" customHeight="1">
      <c r="A79" s="13"/>
      <c r="E79" s="40"/>
      <c r="F79" s="13"/>
      <c r="G79" s="13"/>
      <c r="H79" s="13"/>
      <c r="I79" s="13"/>
      <c r="J79" s="13"/>
      <c r="K79" s="13"/>
      <c r="L79" s="13"/>
      <c r="M79" s="13"/>
      <c r="N79" s="13"/>
    </row>
    <row r="80" spans="1:14" ht="15.75" customHeight="1">
      <c r="A80" s="13"/>
      <c r="E80" s="40"/>
      <c r="F80" s="13"/>
      <c r="G80" s="13"/>
      <c r="H80" s="13"/>
      <c r="I80" s="13"/>
      <c r="J80" s="13"/>
      <c r="K80" s="13"/>
      <c r="L80" s="13"/>
      <c r="M80" s="13"/>
      <c r="N80" s="13"/>
    </row>
    <row r="81" spans="1:14" ht="15.75" customHeight="1">
      <c r="A81" s="13"/>
      <c r="E81" s="40"/>
      <c r="F81" s="13"/>
      <c r="G81" s="13"/>
      <c r="H81" s="13"/>
      <c r="I81" s="13"/>
      <c r="J81" s="13"/>
      <c r="K81" s="13"/>
      <c r="L81" s="13"/>
      <c r="M81" s="13"/>
      <c r="N81" s="13"/>
    </row>
    <row r="82" spans="1:14" ht="15.75" customHeight="1">
      <c r="A82" s="13"/>
      <c r="E82" s="40"/>
      <c r="F82" s="13"/>
      <c r="G82" s="13"/>
      <c r="H82" s="13"/>
      <c r="I82" s="13"/>
      <c r="J82" s="13"/>
      <c r="K82" s="13"/>
      <c r="L82" s="13"/>
      <c r="M82" s="13"/>
      <c r="N82" s="13"/>
    </row>
    <row r="83" spans="1:14" ht="15.75" customHeight="1">
      <c r="A83" s="13"/>
      <c r="E83" s="40"/>
      <c r="F83" s="13"/>
      <c r="G83" s="13"/>
      <c r="H83" s="13"/>
      <c r="I83" s="13"/>
      <c r="J83" s="13"/>
      <c r="K83" s="13"/>
      <c r="L83" s="13"/>
      <c r="M83" s="13"/>
      <c r="N83" s="13"/>
    </row>
    <row r="84" spans="1:14" ht="15.75" customHeight="1">
      <c r="A84" s="13"/>
      <c r="E84" s="40"/>
      <c r="F84" s="13"/>
      <c r="G84" s="13"/>
      <c r="H84" s="13"/>
      <c r="I84" s="13"/>
      <c r="J84" s="13"/>
      <c r="K84" s="13"/>
      <c r="L84" s="13"/>
      <c r="M84" s="13"/>
      <c r="N84" s="13"/>
    </row>
    <row r="85" spans="1:14" ht="15.75" customHeight="1">
      <c r="A85" s="13"/>
      <c r="E85" s="40"/>
      <c r="F85" s="13"/>
      <c r="G85" s="13"/>
      <c r="H85" s="13"/>
      <c r="I85" s="13"/>
      <c r="J85" s="13"/>
      <c r="K85" s="13"/>
      <c r="L85" s="13"/>
      <c r="M85" s="13"/>
      <c r="N85" s="13"/>
    </row>
    <row r="86" spans="1:14" ht="15.75" customHeight="1">
      <c r="A86" s="13"/>
      <c r="E86" s="40"/>
      <c r="F86" s="13"/>
      <c r="G86" s="13"/>
      <c r="H86" s="13"/>
      <c r="I86" s="13"/>
      <c r="J86" s="13"/>
      <c r="K86" s="13"/>
      <c r="L86" s="13"/>
      <c r="M86" s="13"/>
      <c r="N86" s="13"/>
    </row>
    <row r="87" spans="1:14" ht="15.75" customHeight="1">
      <c r="A87" s="13"/>
      <c r="E87" s="40"/>
      <c r="F87" s="13"/>
      <c r="G87" s="13"/>
      <c r="H87" s="13"/>
      <c r="I87" s="13"/>
      <c r="J87" s="13"/>
      <c r="K87" s="13"/>
      <c r="L87" s="13"/>
      <c r="M87" s="13"/>
      <c r="N87" s="13"/>
    </row>
    <row r="88" spans="1:14" ht="15.75" customHeight="1">
      <c r="A88" s="13"/>
      <c r="E88" s="40"/>
      <c r="F88" s="13"/>
      <c r="G88" s="13"/>
      <c r="H88" s="13"/>
      <c r="I88" s="13"/>
      <c r="J88" s="13"/>
      <c r="K88" s="13"/>
      <c r="L88" s="13"/>
      <c r="M88" s="13"/>
      <c r="N88" s="13"/>
    </row>
    <row r="89" spans="1:14" ht="15.75" customHeight="1">
      <c r="A89" s="13"/>
      <c r="E89" s="40"/>
      <c r="F89" s="13"/>
      <c r="G89" s="13"/>
      <c r="H89" s="13"/>
      <c r="I89" s="13"/>
      <c r="J89" s="13"/>
      <c r="K89" s="13"/>
      <c r="L89" s="13"/>
      <c r="M89" s="13"/>
      <c r="N89" s="13"/>
    </row>
    <row r="90" spans="1:14" ht="15.75" customHeight="1">
      <c r="A90" s="13"/>
      <c r="E90" s="40"/>
      <c r="F90" s="13"/>
      <c r="G90" s="13"/>
      <c r="H90" s="13"/>
      <c r="I90" s="13"/>
      <c r="J90" s="13"/>
      <c r="K90" s="13"/>
      <c r="L90" s="13"/>
      <c r="M90" s="13"/>
      <c r="N90" s="13"/>
    </row>
    <row r="91" spans="1:14" ht="15.75" customHeight="1">
      <c r="A91" s="13"/>
      <c r="E91" s="40"/>
      <c r="F91" s="13"/>
      <c r="G91" s="13"/>
      <c r="H91" s="13"/>
      <c r="I91" s="13"/>
      <c r="J91" s="13"/>
      <c r="K91" s="13"/>
      <c r="L91" s="13"/>
      <c r="M91" s="13"/>
      <c r="N91" s="13"/>
    </row>
    <row r="92" spans="1:14" ht="15.75" customHeight="1">
      <c r="A92" s="13"/>
      <c r="E92" s="40"/>
      <c r="F92" s="13"/>
      <c r="G92" s="13"/>
      <c r="H92" s="13"/>
      <c r="I92" s="13"/>
      <c r="J92" s="13"/>
      <c r="K92" s="13"/>
      <c r="L92" s="13"/>
      <c r="M92" s="13"/>
      <c r="N92" s="13"/>
    </row>
    <row r="93" spans="1:14" ht="15.75" customHeight="1">
      <c r="A93" s="13"/>
      <c r="E93" s="40"/>
      <c r="F93" s="13"/>
      <c r="G93" s="13"/>
      <c r="H93" s="13"/>
      <c r="I93" s="13"/>
      <c r="J93" s="13"/>
      <c r="K93" s="13"/>
      <c r="L93" s="13"/>
      <c r="M93" s="13"/>
      <c r="N93" s="13"/>
    </row>
    <row r="94" spans="1:14" ht="15.75" customHeight="1">
      <c r="A94" s="13"/>
      <c r="E94" s="40"/>
      <c r="F94" s="13"/>
      <c r="G94" s="13"/>
      <c r="H94" s="13"/>
      <c r="I94" s="13"/>
      <c r="J94" s="13"/>
      <c r="K94" s="13"/>
      <c r="L94" s="13"/>
      <c r="M94" s="13"/>
      <c r="N94" s="13"/>
    </row>
    <row r="95" spans="1:14" ht="15.75" customHeight="1">
      <c r="A95" s="13"/>
      <c r="E95" s="40"/>
      <c r="F95" s="13"/>
      <c r="G95" s="13"/>
      <c r="H95" s="13"/>
      <c r="I95" s="13"/>
      <c r="J95" s="13"/>
      <c r="K95" s="13"/>
      <c r="L95" s="13"/>
      <c r="M95" s="13"/>
      <c r="N95" s="13"/>
    </row>
    <row r="96" spans="1:14" ht="15.75" customHeight="1">
      <c r="A96" s="13"/>
      <c r="E96" s="40"/>
      <c r="F96" s="13"/>
      <c r="G96" s="13"/>
      <c r="H96" s="13"/>
      <c r="I96" s="13"/>
      <c r="J96" s="13"/>
      <c r="K96" s="13"/>
      <c r="L96" s="13"/>
      <c r="M96" s="13"/>
      <c r="N96" s="13"/>
    </row>
    <row r="97" spans="1:14" ht="15.75" customHeight="1">
      <c r="A97" s="13"/>
      <c r="E97" s="40"/>
      <c r="F97" s="13"/>
      <c r="G97" s="13"/>
      <c r="H97" s="13"/>
      <c r="I97" s="13"/>
      <c r="J97" s="13"/>
      <c r="K97" s="13"/>
      <c r="L97" s="13"/>
      <c r="M97" s="13"/>
      <c r="N97" s="13"/>
    </row>
    <row r="98" spans="1:14" ht="15.75" customHeight="1">
      <c r="A98" s="13"/>
      <c r="E98" s="40"/>
      <c r="F98" s="13"/>
      <c r="G98" s="13"/>
      <c r="H98" s="13"/>
      <c r="I98" s="13"/>
      <c r="J98" s="13"/>
      <c r="K98" s="13"/>
      <c r="L98" s="13"/>
      <c r="M98" s="13"/>
      <c r="N98" s="13"/>
    </row>
    <row r="99" spans="1:14" ht="15.75" customHeight="1">
      <c r="A99" s="13"/>
      <c r="E99" s="40"/>
      <c r="F99" s="13"/>
      <c r="G99" s="13"/>
      <c r="H99" s="13"/>
      <c r="I99" s="13"/>
      <c r="J99" s="13"/>
      <c r="K99" s="13"/>
      <c r="L99" s="13"/>
      <c r="M99" s="13"/>
      <c r="N99" s="13"/>
    </row>
    <row r="100" spans="1:14" ht="15.75" customHeight="1">
      <c r="A100" s="13"/>
      <c r="E100" s="40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5.75" customHeight="1">
      <c r="A101" s="13"/>
      <c r="E101" s="40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5.75" customHeight="1">
      <c r="A102" s="13"/>
      <c r="E102" s="40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5.75" customHeight="1">
      <c r="A103" s="13"/>
      <c r="E103" s="40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5.75" customHeight="1">
      <c r="A104" s="13"/>
      <c r="E104" s="40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ht="15.75" customHeight="1">
      <c r="A105" s="13"/>
      <c r="E105" s="40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5.75" customHeight="1">
      <c r="A106" s="13"/>
      <c r="E106" s="40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5.75" customHeight="1">
      <c r="A107" s="13"/>
      <c r="E107" s="40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15.75" customHeight="1">
      <c r="A108" s="13"/>
      <c r="E108" s="40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5.75" customHeight="1">
      <c r="A109" s="13"/>
      <c r="E109" s="40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ht="15.75" customHeight="1">
      <c r="A110" s="13"/>
      <c r="E110" s="40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t="15.75" customHeight="1">
      <c r="A111" s="13"/>
      <c r="E111" s="40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5.75" customHeight="1">
      <c r="A112" s="13"/>
      <c r="E112" s="40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1:14" ht="15.75" customHeight="1">
      <c r="A113" s="13"/>
      <c r="E113" s="40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5.75" customHeight="1">
      <c r="A114" s="13"/>
      <c r="E114" s="40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5.75" customHeight="1">
      <c r="A115" s="13"/>
      <c r="E115" s="40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ht="15.75" customHeight="1">
      <c r="A116" s="13"/>
      <c r="E116" s="40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ht="15.75" customHeight="1">
      <c r="A117" s="13"/>
      <c r="E117" s="40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15.75" customHeight="1">
      <c r="A118" s="13"/>
      <c r="E118" s="40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ht="15.75" customHeight="1">
      <c r="A119" s="13"/>
      <c r="E119" s="40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ht="15.75" customHeight="1">
      <c r="A120" s="13"/>
      <c r="E120" s="40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4" ht="15.75" customHeight="1">
      <c r="A121" s="13"/>
      <c r="E121" s="40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ht="15.75" customHeight="1">
      <c r="A122" s="13"/>
      <c r="E122" s="40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ht="15.75" customHeight="1">
      <c r="A123" s="13"/>
      <c r="E123" s="40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5.75" customHeight="1">
      <c r="A124" s="13"/>
      <c r="E124" s="40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ht="15.75" customHeight="1">
      <c r="A125" s="13"/>
      <c r="E125" s="40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5.75" customHeight="1">
      <c r="A126" s="13"/>
      <c r="E126" s="40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5.75" customHeight="1">
      <c r="A127" s="13"/>
      <c r="E127" s="40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5.75" customHeight="1">
      <c r="A128" s="13"/>
      <c r="E128" s="40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ht="15.75" customHeight="1">
      <c r="A129" s="13"/>
      <c r="E129" s="40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ht="15.75" customHeight="1">
      <c r="A130" s="13"/>
      <c r="E130" s="40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ht="15.75" customHeight="1">
      <c r="A131" s="13"/>
      <c r="E131" s="40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15.75" customHeight="1">
      <c r="A132" s="13"/>
      <c r="E132" s="40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ht="15.75" customHeight="1">
      <c r="A133" s="13"/>
      <c r="E133" s="40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ht="15.75" customHeight="1">
      <c r="A134" s="13"/>
      <c r="E134" s="40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ht="15.75" customHeight="1">
      <c r="A135" s="13"/>
      <c r="E135" s="40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4" ht="15.75" customHeight="1">
      <c r="A136" s="13"/>
      <c r="E136" s="40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ht="15.75" customHeight="1">
      <c r="A137" s="13"/>
      <c r="E137" s="40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ht="15.75" customHeight="1">
      <c r="A138" s="13"/>
      <c r="E138" s="40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ht="15.75" customHeight="1">
      <c r="A139" s="13"/>
      <c r="E139" s="40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ht="15.75" customHeight="1">
      <c r="A140" s="13"/>
      <c r="E140" s="40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ht="15.75" customHeight="1">
      <c r="A141" s="13"/>
      <c r="E141" s="40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ht="15.75" customHeight="1">
      <c r="A142" s="13"/>
      <c r="E142" s="40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4" ht="15.75" customHeight="1">
      <c r="A143" s="13"/>
      <c r="E143" s="40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ht="15.75" customHeight="1">
      <c r="A144" s="13"/>
      <c r="E144" s="40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ht="15.75" customHeight="1">
      <c r="A145" s="13"/>
      <c r="E145" s="40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ht="15.75" customHeight="1">
      <c r="A146" s="13"/>
      <c r="E146" s="40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ht="15.75" customHeight="1">
      <c r="A147" s="13"/>
      <c r="E147" s="40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ht="15.75" customHeight="1">
      <c r="A148" s="13"/>
      <c r="E148" s="40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ht="15.75" customHeight="1">
      <c r="A149" s="13"/>
      <c r="E149" s="40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1:14" ht="15.75" customHeight="1">
      <c r="A150" s="13"/>
      <c r="E150" s="40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ht="15.75" customHeight="1">
      <c r="A151" s="13"/>
      <c r="E151" s="40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ht="15.75" customHeight="1">
      <c r="A152" s="13"/>
      <c r="E152" s="40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ht="15.75" customHeight="1">
      <c r="A153" s="13"/>
      <c r="E153" s="40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ht="15.75" customHeight="1">
      <c r="A154" s="13"/>
      <c r="E154" s="40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ht="15.75" customHeight="1">
      <c r="A155" s="13"/>
      <c r="E155" s="40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ht="15.75" customHeight="1">
      <c r="A156" s="13"/>
      <c r="E156" s="40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1:14" ht="15.75" customHeight="1">
      <c r="A157" s="13"/>
      <c r="E157" s="40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ht="15.75" customHeight="1">
      <c r="A158" s="13"/>
      <c r="E158" s="40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ht="15.75" customHeight="1">
      <c r="A159" s="13"/>
      <c r="E159" s="40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ht="15.75" customHeight="1">
      <c r="A160" s="13"/>
      <c r="E160" s="40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ht="15.75" customHeight="1">
      <c r="A161" s="13"/>
      <c r="E161" s="40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ht="15.75" customHeight="1">
      <c r="A162" s="13"/>
      <c r="E162" s="40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ht="15.75" customHeight="1">
      <c r="A163" s="13"/>
      <c r="E163" s="40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ht="15.75" customHeight="1">
      <c r="A164" s="13"/>
      <c r="E164" s="40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4" ht="15.75" customHeight="1">
      <c r="A165" s="13"/>
      <c r="E165" s="40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ht="15.75" customHeight="1">
      <c r="A166" s="13"/>
      <c r="E166" s="40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ht="15.75" customHeight="1">
      <c r="A167" s="13"/>
      <c r="E167" s="40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ht="15.75" customHeight="1">
      <c r="A168" s="13"/>
      <c r="E168" s="40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ht="15.75" customHeight="1">
      <c r="A169" s="13"/>
      <c r="E169" s="40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ht="15.75" customHeight="1">
      <c r="A170" s="13"/>
      <c r="E170" s="40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ht="15.75" customHeight="1">
      <c r="A171" s="13"/>
      <c r="E171" s="40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ht="15.75" customHeight="1">
      <c r="A172" s="13"/>
      <c r="E172" s="40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ht="15.75" customHeight="1">
      <c r="A173" s="13"/>
      <c r="E173" s="40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ht="15.75" customHeight="1">
      <c r="A174" s="13"/>
      <c r="E174" s="40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ht="15.75" customHeight="1">
      <c r="A175" s="13"/>
      <c r="E175" s="40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ht="15.75" customHeight="1">
      <c r="A176" s="13"/>
      <c r="E176" s="40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ht="15.75" customHeight="1">
      <c r="A177" s="13"/>
      <c r="E177" s="40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ht="15.75" customHeight="1">
      <c r="A178" s="13"/>
      <c r="E178" s="40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ht="15.75" customHeight="1">
      <c r="A179" s="13"/>
      <c r="E179" s="40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ht="15.75" customHeight="1">
      <c r="A180" s="13"/>
      <c r="E180" s="40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1:14" ht="15.75" customHeight="1">
      <c r="A181" s="13"/>
      <c r="E181" s="40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ht="15.75" customHeight="1">
      <c r="A182" s="13"/>
      <c r="E182" s="40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ht="15.75" customHeight="1">
      <c r="A183" s="13"/>
      <c r="E183" s="40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ht="15.75" customHeight="1">
      <c r="A184" s="13"/>
      <c r="E184" s="40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ht="15.75" customHeight="1">
      <c r="A185" s="13"/>
      <c r="E185" s="40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ht="15.75" customHeight="1">
      <c r="A186" s="13"/>
      <c r="E186" s="40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ht="15.75" customHeight="1">
      <c r="A187" s="13"/>
      <c r="E187" s="40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ht="15.75" customHeight="1">
      <c r="A188" s="13"/>
      <c r="E188" s="40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1:14" ht="15.75" customHeight="1">
      <c r="A189" s="13"/>
      <c r="E189" s="40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ht="15.75" customHeight="1">
      <c r="A190" s="13"/>
      <c r="E190" s="40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ht="15.75" customHeight="1">
      <c r="A191" s="13"/>
      <c r="E191" s="40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ht="15.75" customHeight="1">
      <c r="A192" s="13"/>
      <c r="E192" s="40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ht="15.75" customHeight="1">
      <c r="A193" s="13"/>
      <c r="E193" s="40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ht="15.75" customHeight="1">
      <c r="A194" s="13"/>
      <c r="E194" s="40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ht="15.75" customHeight="1">
      <c r="A195" s="13"/>
      <c r="E195" s="40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ht="15.75" customHeight="1">
      <c r="A196" s="13"/>
      <c r="E196" s="40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1:14" ht="15.75" customHeight="1">
      <c r="A197" s="13"/>
      <c r="E197" s="40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ht="15.75" customHeight="1">
      <c r="A198" s="13"/>
      <c r="E198" s="40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ht="15.75" customHeight="1">
      <c r="A199" s="13"/>
      <c r="E199" s="40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ht="15.75" customHeight="1">
      <c r="A200" s="13"/>
      <c r="E200" s="40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ht="15.75" customHeight="1">
      <c r="A201" s="13"/>
      <c r="E201" s="40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ht="15.75" customHeight="1">
      <c r="A202" s="13"/>
      <c r="E202" s="40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ht="15.75" customHeight="1">
      <c r="A203" s="13"/>
      <c r="E203" s="40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ht="15.75" customHeight="1">
      <c r="A204" s="13"/>
      <c r="E204" s="40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 ht="15.75" customHeight="1">
      <c r="A205" s="13"/>
      <c r="E205" s="40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 ht="15.75" customHeight="1">
      <c r="A206" s="13"/>
      <c r="E206" s="40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ht="15.75" customHeight="1">
      <c r="A207" s="13"/>
      <c r="E207" s="40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1:14" ht="15.75" customHeight="1">
      <c r="A208" s="13"/>
      <c r="E208" s="40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1:14" ht="15.75" customHeight="1">
      <c r="A209" s="13"/>
      <c r="E209" s="40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1:14" ht="15.75" customHeight="1">
      <c r="A210" s="13"/>
      <c r="E210" s="40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1:14" ht="15.75" customHeight="1"/>
    <row r="212" spans="1:14" ht="15.75" customHeight="1"/>
    <row r="213" spans="1:14" ht="15.75" customHeight="1"/>
    <row r="214" spans="1:14" ht="15.75" customHeight="1"/>
    <row r="215" spans="1:14" ht="15.75" customHeight="1"/>
    <row r="216" spans="1:14" ht="15.75" customHeight="1"/>
    <row r="217" spans="1:14" ht="15.75" customHeight="1"/>
    <row r="218" spans="1:14" ht="15.75" customHeight="1"/>
    <row r="219" spans="1:14" ht="15.75" customHeight="1"/>
    <row r="220" spans="1:14" ht="15.75" customHeight="1"/>
    <row r="221" spans="1:14" ht="15.75" customHeight="1"/>
    <row r="222" spans="1:14" ht="15.75" customHeight="1"/>
    <row r="223" spans="1:14" ht="15.75" customHeight="1"/>
    <row r="224" spans="1:1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9ZzvjqzlQ5APqUTuBjy/e3h8DuGONnBHjhohXESrsfbII8ya6St/7wzEJprdnkb5R+ASsy8bOHcHocYKOGYlJg==" saltValue="N0iMDZo2tX6Sqz4D0wKqgA==" spinCount="100000" sheet="1" objects="1" scenarios="1"/>
  <mergeCells count="10">
    <mergeCell ref="M1:N1"/>
    <mergeCell ref="M2:N2"/>
    <mergeCell ref="A1:D2"/>
    <mergeCell ref="E1:E2"/>
    <mergeCell ref="F1:G1"/>
    <mergeCell ref="F2:G2"/>
    <mergeCell ref="J1:K1"/>
    <mergeCell ref="J2:K2"/>
    <mergeCell ref="H1:I1"/>
    <mergeCell ref="H2:I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sqref="A1:D2"/>
    </sheetView>
  </sheetViews>
  <sheetFormatPr baseColWidth="10" defaultColWidth="14.42578125" defaultRowHeight="15" customHeight="1"/>
  <cols>
    <col min="1" max="1" width="7.42578125" customWidth="1"/>
    <col min="2" max="2" width="15.5703125" customWidth="1"/>
    <col min="3" max="3" width="10.28515625" customWidth="1"/>
    <col min="4" max="4" width="33.85546875" customWidth="1"/>
    <col min="5" max="5" width="10" customWidth="1"/>
    <col min="6" max="7" width="8.140625" customWidth="1"/>
    <col min="8" max="9" width="9.7109375" customWidth="1"/>
    <col min="10" max="14" width="8.140625" customWidth="1"/>
  </cols>
  <sheetData>
    <row r="1" spans="1:26">
      <c r="A1" s="60" t="s">
        <v>831</v>
      </c>
      <c r="B1" s="61"/>
      <c r="C1" s="61"/>
      <c r="D1" s="62"/>
      <c r="E1" s="63" t="s">
        <v>3</v>
      </c>
      <c r="F1" s="59" t="s">
        <v>4</v>
      </c>
      <c r="G1" s="56"/>
      <c r="H1" s="57" t="s">
        <v>5</v>
      </c>
      <c r="I1" s="56"/>
      <c r="J1" s="55" t="s">
        <v>6</v>
      </c>
      <c r="K1" s="56"/>
      <c r="L1" s="1" t="s">
        <v>7</v>
      </c>
      <c r="M1" s="58" t="s">
        <v>8</v>
      </c>
      <c r="N1" s="56"/>
    </row>
    <row r="2" spans="1:26">
      <c r="A2" s="65"/>
      <c r="B2" s="65"/>
      <c r="C2" s="65"/>
      <c r="D2" s="66"/>
      <c r="E2" s="64"/>
      <c r="F2" s="59" t="s">
        <v>9</v>
      </c>
      <c r="G2" s="56"/>
      <c r="H2" s="57" t="s">
        <v>10</v>
      </c>
      <c r="I2" s="56"/>
      <c r="J2" s="55" t="s">
        <v>9</v>
      </c>
      <c r="K2" s="56"/>
      <c r="L2" s="1"/>
      <c r="M2" s="58" t="s">
        <v>11</v>
      </c>
      <c r="N2" s="56"/>
    </row>
    <row r="3" spans="1:26">
      <c r="A3" s="4"/>
      <c r="B3" s="4"/>
      <c r="C3" s="4"/>
      <c r="D3" s="9"/>
      <c r="E3" s="5"/>
      <c r="F3" s="6"/>
      <c r="G3" s="6"/>
      <c r="H3" s="8"/>
      <c r="I3" s="8"/>
      <c r="J3" s="10"/>
      <c r="K3" s="10"/>
      <c r="L3" s="1"/>
      <c r="M3" s="11"/>
      <c r="N3" s="11"/>
      <c r="O3" s="2"/>
    </row>
    <row r="4" spans="1:26">
      <c r="A4" s="12" t="s">
        <v>12</v>
      </c>
      <c r="B4" s="24" t="s">
        <v>13</v>
      </c>
      <c r="C4" s="24" t="s">
        <v>14</v>
      </c>
      <c r="D4" s="24" t="s">
        <v>15</v>
      </c>
      <c r="E4" s="5" t="s">
        <v>16</v>
      </c>
      <c r="F4" s="6" t="s">
        <v>12</v>
      </c>
      <c r="G4" s="6" t="s">
        <v>16</v>
      </c>
      <c r="H4" s="8" t="s">
        <v>12</v>
      </c>
      <c r="I4" s="8" t="s">
        <v>16</v>
      </c>
      <c r="J4" s="10" t="s">
        <v>12</v>
      </c>
      <c r="K4" s="10" t="s">
        <v>16</v>
      </c>
      <c r="L4" s="1" t="s">
        <v>16</v>
      </c>
      <c r="M4" s="11" t="s">
        <v>12</v>
      </c>
      <c r="N4" s="11" t="s">
        <v>16</v>
      </c>
    </row>
    <row r="5" spans="1:26">
      <c r="A5" s="15">
        <v>1</v>
      </c>
      <c r="B5" s="17" t="s">
        <v>836</v>
      </c>
      <c r="C5" s="17" t="s">
        <v>837</v>
      </c>
      <c r="D5" s="17" t="s">
        <v>114</v>
      </c>
      <c r="E5" s="5">
        <f t="shared" ref="E5:E50" si="0">G5+I5+K5+N5+L5</f>
        <v>823.5</v>
      </c>
      <c r="F5" s="19">
        <v>7</v>
      </c>
      <c r="G5" s="19">
        <f>VLOOKUP(F5,Barème!A:D,3,FALSE)</f>
        <v>192</v>
      </c>
      <c r="H5" s="20">
        <v>3</v>
      </c>
      <c r="I5" s="20">
        <f>VLOOKUP(H5,Barème!A:D,4,FALSE)</f>
        <v>280</v>
      </c>
      <c r="J5" s="21">
        <v>4</v>
      </c>
      <c r="K5" s="21">
        <f>VLOOKUP(J5,Barème!A:D,3,FALSE)</f>
        <v>205.5</v>
      </c>
      <c r="L5" s="22">
        <v>146</v>
      </c>
      <c r="M5" s="23"/>
      <c r="N5" s="23">
        <f>VLOOKUP(M5,Barème!A:D,2,FALSE)</f>
        <v>0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A6" s="15">
        <v>2</v>
      </c>
      <c r="B6" s="17" t="s">
        <v>839</v>
      </c>
      <c r="C6" s="17" t="s">
        <v>561</v>
      </c>
      <c r="D6" s="17" t="s">
        <v>45</v>
      </c>
      <c r="E6" s="5">
        <f t="shared" si="0"/>
        <v>789</v>
      </c>
      <c r="F6" s="19">
        <v>9</v>
      </c>
      <c r="G6" s="19">
        <f>VLOOKUP(F6,Barème!A:D,3,FALSE)</f>
        <v>186</v>
      </c>
      <c r="H6" s="20">
        <v>11</v>
      </c>
      <c r="I6" s="20">
        <f>VLOOKUP(H6,Barème!A:D,4,FALSE)</f>
        <v>240</v>
      </c>
      <c r="J6" s="21">
        <v>3</v>
      </c>
      <c r="K6" s="21">
        <f>VLOOKUP(J6,Barème!A:D,3,FALSE)</f>
        <v>210</v>
      </c>
      <c r="L6" s="22">
        <v>153</v>
      </c>
      <c r="M6" s="23"/>
      <c r="N6" s="23">
        <f>VLOOKUP(M6,Barème!A:D,2,FALSE)</f>
        <v>0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>
      <c r="A7" s="15">
        <v>3</v>
      </c>
      <c r="B7" s="17" t="s">
        <v>841</v>
      </c>
      <c r="C7" s="17" t="s">
        <v>842</v>
      </c>
      <c r="D7" s="17" t="s">
        <v>57</v>
      </c>
      <c r="E7" s="5">
        <f t="shared" si="0"/>
        <v>786</v>
      </c>
      <c r="F7" s="19">
        <v>1</v>
      </c>
      <c r="G7" s="19">
        <f>VLOOKUP(F7,Barème!A:D,3,FALSE)</f>
        <v>225</v>
      </c>
      <c r="H7" s="20">
        <v>10</v>
      </c>
      <c r="I7" s="20">
        <f>VLOOKUP(H7,Barème!A:D,4,FALSE)</f>
        <v>244</v>
      </c>
      <c r="J7" s="21">
        <v>10</v>
      </c>
      <c r="K7" s="21">
        <f>VLOOKUP(J7,Barème!A:D,3,FALSE)</f>
        <v>183</v>
      </c>
      <c r="L7" s="22">
        <v>134</v>
      </c>
      <c r="M7" s="23"/>
      <c r="N7" s="23">
        <f>VLOOKUP(M7,Barème!A:D,2,FALSE)</f>
        <v>0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A8" s="12">
        <v>4</v>
      </c>
      <c r="B8" s="24" t="s">
        <v>844</v>
      </c>
      <c r="C8" s="24" t="s">
        <v>845</v>
      </c>
      <c r="D8" s="24" t="s">
        <v>95</v>
      </c>
      <c r="E8" s="5">
        <f t="shared" si="0"/>
        <v>780</v>
      </c>
      <c r="F8" s="6">
        <v>10</v>
      </c>
      <c r="G8" s="6">
        <f>VLOOKUP(F8,Barème!A:D,3,FALSE)</f>
        <v>183</v>
      </c>
      <c r="H8" s="8">
        <v>5</v>
      </c>
      <c r="I8" s="8">
        <f>VLOOKUP(H8,Barème!A:D,4,FALSE)</f>
        <v>268</v>
      </c>
      <c r="J8" s="10">
        <v>12</v>
      </c>
      <c r="K8" s="10">
        <f>VLOOKUP(J8,Barème!A:D,3,FALSE)</f>
        <v>177</v>
      </c>
      <c r="L8" s="1">
        <v>152</v>
      </c>
      <c r="M8" s="11"/>
      <c r="N8" s="11">
        <f>VLOOKUP(M8,Barème!A:D,2,FALSE)</f>
        <v>0</v>
      </c>
    </row>
    <row r="9" spans="1:26">
      <c r="A9" s="12">
        <v>5</v>
      </c>
      <c r="B9" s="24" t="s">
        <v>848</v>
      </c>
      <c r="C9" s="24" t="s">
        <v>699</v>
      </c>
      <c r="D9" s="24" t="s">
        <v>19</v>
      </c>
      <c r="E9" s="5">
        <f t="shared" si="0"/>
        <v>766.5</v>
      </c>
      <c r="F9" s="6">
        <v>3</v>
      </c>
      <c r="G9" s="6">
        <f>VLOOKUP(F9,Barème!A:D,3,FALSE)</f>
        <v>210</v>
      </c>
      <c r="H9" s="8">
        <v>18</v>
      </c>
      <c r="I9" s="8">
        <f>VLOOKUP(H9,Barème!A:D,4,FALSE)</f>
        <v>224</v>
      </c>
      <c r="J9" s="10">
        <v>6</v>
      </c>
      <c r="K9" s="10">
        <f>VLOOKUP(J9,Barème!A:D,3,FALSE)</f>
        <v>196.5</v>
      </c>
      <c r="L9" s="1">
        <v>136</v>
      </c>
      <c r="M9" s="11"/>
      <c r="N9" s="11">
        <f>VLOOKUP(M9,Barème!A:D,2,FALSE)</f>
        <v>0</v>
      </c>
    </row>
    <row r="10" spans="1:26">
      <c r="A10" s="12">
        <v>6</v>
      </c>
      <c r="B10" s="24" t="s">
        <v>852</v>
      </c>
      <c r="C10" s="24" t="s">
        <v>853</v>
      </c>
      <c r="D10" s="24" t="s">
        <v>19</v>
      </c>
      <c r="E10" s="5">
        <f t="shared" si="0"/>
        <v>753</v>
      </c>
      <c r="F10" s="6">
        <v>8</v>
      </c>
      <c r="G10" s="6">
        <f>VLOOKUP(F10,Barème!A:D,3,FALSE)</f>
        <v>189</v>
      </c>
      <c r="H10" s="8">
        <v>17</v>
      </c>
      <c r="I10" s="8">
        <f>VLOOKUP(H10,Barème!A:D,4,FALSE)</f>
        <v>226</v>
      </c>
      <c r="J10" s="10">
        <v>7</v>
      </c>
      <c r="K10" s="10">
        <f>VLOOKUP(J10,Barème!A:D,3,FALSE)</f>
        <v>192</v>
      </c>
      <c r="L10" s="1">
        <v>146</v>
      </c>
      <c r="M10" s="11"/>
      <c r="N10" s="11">
        <f>VLOOKUP(M10,Barème!A:D,2,FALSE)</f>
        <v>0</v>
      </c>
    </row>
    <row r="11" spans="1:26">
      <c r="A11" s="12">
        <v>7</v>
      </c>
      <c r="B11" s="24" t="s">
        <v>856</v>
      </c>
      <c r="C11" s="24" t="s">
        <v>91</v>
      </c>
      <c r="D11" s="24" t="s">
        <v>45</v>
      </c>
      <c r="E11" s="5">
        <f t="shared" si="0"/>
        <v>720</v>
      </c>
      <c r="F11" s="6">
        <v>16</v>
      </c>
      <c r="G11" s="6">
        <f>VLOOKUP(F11,Barème!A:D,3,FALSE)</f>
        <v>171</v>
      </c>
      <c r="H11" s="8">
        <v>21</v>
      </c>
      <c r="I11" s="8">
        <f>VLOOKUP(H11,Barème!A:D,4,FALSE)</f>
        <v>218</v>
      </c>
      <c r="J11" s="10">
        <v>11</v>
      </c>
      <c r="K11" s="10">
        <f>VLOOKUP(J11,Barème!A:D,3,FALSE)</f>
        <v>180</v>
      </c>
      <c r="L11" s="1">
        <v>151</v>
      </c>
      <c r="M11" s="11"/>
      <c r="N11" s="11">
        <f>VLOOKUP(M11,Barème!A:D,2,FALSE)</f>
        <v>0</v>
      </c>
    </row>
    <row r="12" spans="1:26">
      <c r="A12" s="12">
        <v>8</v>
      </c>
      <c r="B12" s="41" t="s">
        <v>53</v>
      </c>
      <c r="C12" s="41" t="s">
        <v>860</v>
      </c>
      <c r="D12" s="41" t="s">
        <v>90</v>
      </c>
      <c r="E12" s="5">
        <f t="shared" si="0"/>
        <v>674</v>
      </c>
      <c r="F12" s="6"/>
      <c r="G12" s="6">
        <f>VLOOKUP(F12,Barème!A:D,3,FALSE)</f>
        <v>0</v>
      </c>
      <c r="H12" s="8">
        <v>1</v>
      </c>
      <c r="I12" s="8">
        <f>VLOOKUP(H12,Barème!A:D,4,FALSE)</f>
        <v>300</v>
      </c>
      <c r="J12" s="10">
        <v>1</v>
      </c>
      <c r="K12" s="10">
        <f>VLOOKUP(J12,Barème!A:D,3,FALSE)</f>
        <v>225</v>
      </c>
      <c r="L12" s="1">
        <v>149</v>
      </c>
      <c r="M12" s="11"/>
      <c r="N12" s="11">
        <f>VLOOKUP(M12,Barème!A:D,2,FALSE)</f>
        <v>0</v>
      </c>
    </row>
    <row r="13" spans="1:26">
      <c r="A13" s="12">
        <v>9</v>
      </c>
      <c r="B13" s="24" t="s">
        <v>863</v>
      </c>
      <c r="C13" s="24" t="s">
        <v>427</v>
      </c>
      <c r="D13" s="24" t="s">
        <v>57</v>
      </c>
      <c r="E13" s="5">
        <f t="shared" si="0"/>
        <v>668.5</v>
      </c>
      <c r="F13" s="6">
        <v>2</v>
      </c>
      <c r="G13" s="6">
        <f>VLOOKUP(F13,Barème!A:D,3,FALSE)</f>
        <v>217.5</v>
      </c>
      <c r="H13" s="8">
        <v>6</v>
      </c>
      <c r="I13" s="8">
        <f>VLOOKUP(H13,Barème!A:D,4,FALSE)</f>
        <v>262</v>
      </c>
      <c r="J13" s="10">
        <v>8</v>
      </c>
      <c r="K13" s="10">
        <f>VLOOKUP(J13,Barème!A:D,3,FALSE)</f>
        <v>189</v>
      </c>
      <c r="L13" s="1"/>
      <c r="M13" s="11"/>
      <c r="N13" s="11">
        <f>VLOOKUP(M13,Barème!A:D,2,FALSE)</f>
        <v>0</v>
      </c>
    </row>
    <row r="14" spans="1:26">
      <c r="A14" s="12">
        <v>10</v>
      </c>
      <c r="B14" s="24" t="s">
        <v>815</v>
      </c>
      <c r="C14" s="24" t="s">
        <v>323</v>
      </c>
      <c r="D14" s="24" t="s">
        <v>28</v>
      </c>
      <c r="E14" s="5">
        <f t="shared" si="0"/>
        <v>666.5</v>
      </c>
      <c r="F14" s="6">
        <v>12</v>
      </c>
      <c r="G14" s="6">
        <f>VLOOKUP(F14,Barème!A:D,3,FALSE)</f>
        <v>177</v>
      </c>
      <c r="H14" s="8">
        <v>33</v>
      </c>
      <c r="I14" s="8">
        <f>VLOOKUP(H14,Barème!A:D,4,FALSE)</f>
        <v>194</v>
      </c>
      <c r="J14" s="10">
        <v>13</v>
      </c>
      <c r="K14" s="10">
        <f>VLOOKUP(J14,Barème!A:D,3,FALSE)</f>
        <v>175.5</v>
      </c>
      <c r="L14" s="1">
        <v>120</v>
      </c>
      <c r="M14" s="11"/>
      <c r="N14" s="11">
        <f>VLOOKUP(M14,Barème!A:D,2,FALSE)</f>
        <v>0</v>
      </c>
    </row>
    <row r="15" spans="1:26">
      <c r="A15" s="12">
        <v>11</v>
      </c>
      <c r="B15" s="24" t="s">
        <v>868</v>
      </c>
      <c r="C15" s="24" t="s">
        <v>853</v>
      </c>
      <c r="D15" s="24" t="s">
        <v>45</v>
      </c>
      <c r="E15" s="5">
        <f t="shared" si="0"/>
        <v>593</v>
      </c>
      <c r="F15" s="6">
        <v>5</v>
      </c>
      <c r="G15" s="6">
        <f>VLOOKUP(F15,Barème!A:D,3,FALSE)</f>
        <v>201</v>
      </c>
      <c r="H15" s="8">
        <v>7</v>
      </c>
      <c r="I15" s="8">
        <f>VLOOKUP(H15,Barème!A:D,4,FALSE)</f>
        <v>256</v>
      </c>
      <c r="J15" s="10"/>
      <c r="K15" s="10">
        <f>VLOOKUP(J15,Barème!A:D,3,FALSE)</f>
        <v>0</v>
      </c>
      <c r="L15" s="1">
        <v>136</v>
      </c>
      <c r="M15" s="11"/>
      <c r="N15" s="11">
        <f>VLOOKUP(M15,Barème!A:D,2,FALSE)</f>
        <v>0</v>
      </c>
    </row>
    <row r="16" spans="1:26">
      <c r="A16" s="12">
        <v>12</v>
      </c>
      <c r="B16" s="41" t="s">
        <v>873</v>
      </c>
      <c r="C16" s="41" t="s">
        <v>602</v>
      </c>
      <c r="D16" s="41" t="s">
        <v>45</v>
      </c>
      <c r="E16" s="5">
        <f t="shared" si="0"/>
        <v>592</v>
      </c>
      <c r="F16" s="6" t="s">
        <v>205</v>
      </c>
      <c r="G16" s="6">
        <f>VLOOKUP(F16,Barème!A:D,3,FALSE)</f>
        <v>1.5</v>
      </c>
      <c r="H16" s="8">
        <v>14</v>
      </c>
      <c r="I16" s="8">
        <f>VLOOKUP(H16,Barème!A:D,4,FALSE)</f>
        <v>232</v>
      </c>
      <c r="J16" s="10">
        <v>2</v>
      </c>
      <c r="K16" s="10">
        <f>VLOOKUP(J16,Barème!A:D,3,FALSE)</f>
        <v>217.5</v>
      </c>
      <c r="L16" s="1">
        <v>141</v>
      </c>
      <c r="M16" s="11"/>
      <c r="N16" s="11">
        <f>VLOOKUP(M16,Barème!A:D,2,FALSE)</f>
        <v>0</v>
      </c>
    </row>
    <row r="17" spans="1:14">
      <c r="A17" s="12">
        <v>13</v>
      </c>
      <c r="B17" s="41" t="s">
        <v>875</v>
      </c>
      <c r="C17" s="41" t="s">
        <v>876</v>
      </c>
      <c r="D17" s="41" t="s">
        <v>114</v>
      </c>
      <c r="E17" s="5">
        <f t="shared" si="0"/>
        <v>578</v>
      </c>
      <c r="F17" s="6"/>
      <c r="G17" s="6">
        <f>VLOOKUP(F17,Barème!A:D,3,FALSE)</f>
        <v>0</v>
      </c>
      <c r="H17" s="8">
        <v>15</v>
      </c>
      <c r="I17" s="8">
        <f>VLOOKUP(H17,Barème!A:D,4,FALSE)</f>
        <v>230</v>
      </c>
      <c r="J17" s="10">
        <v>5</v>
      </c>
      <c r="K17" s="10">
        <f>VLOOKUP(J17,Barème!A:D,3,FALSE)</f>
        <v>201</v>
      </c>
      <c r="L17" s="1">
        <v>147</v>
      </c>
      <c r="M17" s="11"/>
      <c r="N17" s="11">
        <f>VLOOKUP(M17,Barème!A:D,2,FALSE)</f>
        <v>0</v>
      </c>
    </row>
    <row r="18" spans="1:14">
      <c r="A18" s="12">
        <v>14</v>
      </c>
      <c r="B18" s="41" t="s">
        <v>881</v>
      </c>
      <c r="C18" s="41" t="s">
        <v>882</v>
      </c>
      <c r="D18" s="41" t="s">
        <v>114</v>
      </c>
      <c r="E18" s="5">
        <f t="shared" si="0"/>
        <v>562</v>
      </c>
      <c r="F18" s="6"/>
      <c r="G18" s="6">
        <f>VLOOKUP(F18,Barème!A:D,3,FALSE)</f>
        <v>0</v>
      </c>
      <c r="H18" s="8">
        <v>12</v>
      </c>
      <c r="I18" s="8">
        <f>VLOOKUP(H18,Barème!A:D,4,FALSE)</f>
        <v>236</v>
      </c>
      <c r="J18" s="10">
        <v>9</v>
      </c>
      <c r="K18" s="10">
        <f>VLOOKUP(J18,Barème!A:D,3,FALSE)</f>
        <v>186</v>
      </c>
      <c r="L18" s="1">
        <v>140</v>
      </c>
      <c r="M18" s="11"/>
      <c r="N18" s="11">
        <f>VLOOKUP(M18,Barème!A:D,2,FALSE)</f>
        <v>0</v>
      </c>
    </row>
    <row r="19" spans="1:14">
      <c r="A19" s="12">
        <v>15</v>
      </c>
      <c r="B19" s="24" t="s">
        <v>885</v>
      </c>
      <c r="C19" s="24" t="s">
        <v>691</v>
      </c>
      <c r="D19" s="24" t="s">
        <v>92</v>
      </c>
      <c r="E19" s="5">
        <f t="shared" si="0"/>
        <v>501</v>
      </c>
      <c r="F19" s="6">
        <v>11</v>
      </c>
      <c r="G19" s="6">
        <f>VLOOKUP(F19,Barème!A:D,3,FALSE)</f>
        <v>180</v>
      </c>
      <c r="H19" s="8">
        <v>22</v>
      </c>
      <c r="I19" s="8">
        <f>VLOOKUP(H19,Barème!A:D,4,FALSE)</f>
        <v>216</v>
      </c>
      <c r="J19" s="10"/>
      <c r="K19" s="10">
        <f>VLOOKUP(J19,Barème!A:D,3,FALSE)</f>
        <v>0</v>
      </c>
      <c r="L19" s="1">
        <v>105</v>
      </c>
      <c r="M19" s="11"/>
      <c r="N19" s="11">
        <f>VLOOKUP(M19,Barème!A:D,2,FALSE)</f>
        <v>0</v>
      </c>
    </row>
    <row r="20" spans="1:14">
      <c r="A20" s="12">
        <v>16</v>
      </c>
      <c r="B20" s="24" t="s">
        <v>889</v>
      </c>
      <c r="C20" s="24" t="s">
        <v>890</v>
      </c>
      <c r="D20" s="24" t="s">
        <v>95</v>
      </c>
      <c r="E20" s="5">
        <f t="shared" si="0"/>
        <v>501</v>
      </c>
      <c r="F20" s="6">
        <v>14</v>
      </c>
      <c r="G20" s="6">
        <f>VLOOKUP(F20,Barème!A:D,3,FALSE)</f>
        <v>174</v>
      </c>
      <c r="H20" s="8">
        <v>25</v>
      </c>
      <c r="I20" s="8">
        <f>VLOOKUP(H20,Barème!A:D,4,FALSE)</f>
        <v>210</v>
      </c>
      <c r="J20" s="10"/>
      <c r="K20" s="10">
        <f>VLOOKUP(J20,Barème!A:D,3,FALSE)</f>
        <v>0</v>
      </c>
      <c r="L20" s="1">
        <v>117</v>
      </c>
      <c r="M20" s="11"/>
      <c r="N20" s="11">
        <f>VLOOKUP(M20,Barème!A:D,2,FALSE)</f>
        <v>0</v>
      </c>
    </row>
    <row r="21" spans="1:14" ht="15.75" customHeight="1">
      <c r="A21" s="12">
        <v>17</v>
      </c>
      <c r="B21" s="24" t="s">
        <v>210</v>
      </c>
      <c r="C21" s="24" t="s">
        <v>55</v>
      </c>
      <c r="D21" s="24" t="s">
        <v>141</v>
      </c>
      <c r="E21" s="5">
        <f t="shared" si="0"/>
        <v>499.5</v>
      </c>
      <c r="F21" s="6">
        <v>13</v>
      </c>
      <c r="G21" s="6">
        <f>VLOOKUP(F21,Barème!A:D,3,FALSE)</f>
        <v>175.5</v>
      </c>
      <c r="H21" s="8">
        <v>24</v>
      </c>
      <c r="I21" s="8">
        <f>VLOOKUP(H21,Barème!A:D,4,FALSE)</f>
        <v>212</v>
      </c>
      <c r="J21" s="10"/>
      <c r="K21" s="10">
        <f>VLOOKUP(J21,Barème!A:D,3,FALSE)</f>
        <v>0</v>
      </c>
      <c r="L21" s="1">
        <v>112</v>
      </c>
      <c r="M21" s="11"/>
      <c r="N21" s="11">
        <f>VLOOKUP(M21,Barème!A:D,2,FALSE)</f>
        <v>0</v>
      </c>
    </row>
    <row r="22" spans="1:14" ht="15.75" customHeight="1">
      <c r="A22" s="12">
        <v>18</v>
      </c>
      <c r="B22" s="41" t="s">
        <v>894</v>
      </c>
      <c r="C22" s="41" t="s">
        <v>896</v>
      </c>
      <c r="D22" s="41" t="s">
        <v>57</v>
      </c>
      <c r="E22" s="5">
        <f t="shared" si="0"/>
        <v>446</v>
      </c>
      <c r="F22" s="6"/>
      <c r="G22" s="6">
        <f>VLOOKUP(F22,Barème!A:D,3,FALSE)</f>
        <v>0</v>
      </c>
      <c r="H22" s="8">
        <v>2</v>
      </c>
      <c r="I22" s="8">
        <f>VLOOKUP(H22,Barème!A:D,4,FALSE)</f>
        <v>290</v>
      </c>
      <c r="J22" s="10"/>
      <c r="K22" s="10">
        <f>VLOOKUP(J22,Barème!A:D,3,FALSE)</f>
        <v>0</v>
      </c>
      <c r="L22" s="1">
        <v>156</v>
      </c>
      <c r="M22" s="11"/>
      <c r="N22" s="11">
        <f>VLOOKUP(M22,Barème!A:D,2,FALSE)</f>
        <v>0</v>
      </c>
    </row>
    <row r="23" spans="1:14" ht="15.75" customHeight="1">
      <c r="A23" s="12">
        <v>19</v>
      </c>
      <c r="B23" s="24" t="s">
        <v>897</v>
      </c>
      <c r="C23" s="24" t="s">
        <v>793</v>
      </c>
      <c r="D23" s="24" t="s">
        <v>872</v>
      </c>
      <c r="E23" s="5">
        <f t="shared" si="0"/>
        <v>439.5</v>
      </c>
      <c r="F23" s="6">
        <v>4</v>
      </c>
      <c r="G23" s="6">
        <f>VLOOKUP(F23,Barème!A:D,3,FALSE)</f>
        <v>205.5</v>
      </c>
      <c r="H23" s="8">
        <v>13</v>
      </c>
      <c r="I23" s="8">
        <f>VLOOKUP(H23,Barème!A:D,4,FALSE)</f>
        <v>234</v>
      </c>
      <c r="J23" s="10"/>
      <c r="K23" s="10">
        <f>VLOOKUP(J23,Barème!A:D,3,FALSE)</f>
        <v>0</v>
      </c>
      <c r="L23" s="1"/>
      <c r="M23" s="11"/>
      <c r="N23" s="11">
        <f>VLOOKUP(M23,Barème!A:D,2,FALSE)</f>
        <v>0</v>
      </c>
    </row>
    <row r="24" spans="1:14" ht="15.75" customHeight="1">
      <c r="A24" s="12">
        <v>20</v>
      </c>
      <c r="B24" s="24" t="s">
        <v>901</v>
      </c>
      <c r="C24" s="24" t="s">
        <v>902</v>
      </c>
      <c r="D24" s="24" t="s">
        <v>28</v>
      </c>
      <c r="E24" s="5">
        <f t="shared" si="0"/>
        <v>438.5</v>
      </c>
      <c r="F24" s="6">
        <v>21</v>
      </c>
      <c r="G24" s="6">
        <f>VLOOKUP(F24,Barème!A:D,3,FALSE)</f>
        <v>163.5</v>
      </c>
      <c r="H24" s="8">
        <v>39</v>
      </c>
      <c r="I24" s="8">
        <f>VLOOKUP(H24,Barème!A:D,4,FALSE)</f>
        <v>182</v>
      </c>
      <c r="J24" s="10"/>
      <c r="K24" s="10">
        <f>VLOOKUP(J24,Barème!A:D,3,FALSE)</f>
        <v>0</v>
      </c>
      <c r="L24" s="1">
        <v>93</v>
      </c>
      <c r="M24" s="11"/>
      <c r="N24" s="11">
        <f>VLOOKUP(M24,Barème!A:D,2,FALSE)</f>
        <v>0</v>
      </c>
    </row>
    <row r="25" spans="1:14" ht="15.75" customHeight="1">
      <c r="A25" s="12">
        <v>21</v>
      </c>
      <c r="B25" s="41" t="s">
        <v>903</v>
      </c>
      <c r="C25" s="41" t="s">
        <v>668</v>
      </c>
      <c r="D25" s="41" t="s">
        <v>19</v>
      </c>
      <c r="E25" s="5">
        <f t="shared" si="0"/>
        <v>334</v>
      </c>
      <c r="F25" s="6"/>
      <c r="G25" s="6">
        <f>VLOOKUP(F25,Barème!A:D,3,FALSE)</f>
        <v>0</v>
      </c>
      <c r="H25" s="8">
        <v>26</v>
      </c>
      <c r="I25" s="8">
        <f>VLOOKUP(H25,Barème!A:D,4,FALSE)</f>
        <v>208</v>
      </c>
      <c r="J25" s="10"/>
      <c r="K25" s="10">
        <f>VLOOKUP(J25,Barème!A:D,3,FALSE)</f>
        <v>0</v>
      </c>
      <c r="L25" s="1">
        <v>126</v>
      </c>
      <c r="M25" s="11"/>
      <c r="N25" s="11">
        <f>VLOOKUP(M25,Barème!A:D,2,FALSE)</f>
        <v>0</v>
      </c>
    </row>
    <row r="26" spans="1:14" ht="15.75" customHeight="1">
      <c r="A26" s="12">
        <v>22</v>
      </c>
      <c r="B26" s="41" t="s">
        <v>904</v>
      </c>
      <c r="C26" s="41" t="s">
        <v>905</v>
      </c>
      <c r="D26" s="41" t="s">
        <v>144</v>
      </c>
      <c r="E26" s="5">
        <f t="shared" si="0"/>
        <v>334</v>
      </c>
      <c r="F26" s="6"/>
      <c r="G26" s="6">
        <f>VLOOKUP(F26,Barème!A:D,3,FALSE)</f>
        <v>0</v>
      </c>
      <c r="H26" s="8">
        <v>28</v>
      </c>
      <c r="I26" s="8">
        <f>VLOOKUP(H26,Barème!A:D,4,FALSE)</f>
        <v>204</v>
      </c>
      <c r="J26" s="10"/>
      <c r="K26" s="10">
        <f>VLOOKUP(J26,Barème!A:D,3,FALSE)</f>
        <v>0</v>
      </c>
      <c r="L26" s="1">
        <v>130</v>
      </c>
      <c r="M26" s="11"/>
      <c r="N26" s="11">
        <f>VLOOKUP(M26,Barème!A:D,2,FALSE)</f>
        <v>0</v>
      </c>
    </row>
    <row r="27" spans="1:14" ht="15.75" customHeight="1">
      <c r="A27" s="12">
        <v>23</v>
      </c>
      <c r="B27" s="41" t="s">
        <v>907</v>
      </c>
      <c r="C27" s="41" t="s">
        <v>908</v>
      </c>
      <c r="D27" s="41" t="s">
        <v>95</v>
      </c>
      <c r="E27" s="5">
        <f t="shared" si="0"/>
        <v>293</v>
      </c>
      <c r="F27" s="6"/>
      <c r="G27" s="6">
        <f>VLOOKUP(F27,Barème!A:D,3,FALSE)</f>
        <v>0</v>
      </c>
      <c r="H27" s="8">
        <v>37</v>
      </c>
      <c r="I27" s="8">
        <f>VLOOKUP(H27,Barème!A:D,4,FALSE)</f>
        <v>186</v>
      </c>
      <c r="J27" s="10"/>
      <c r="K27" s="10">
        <f>VLOOKUP(J27,Barème!A:D,3,FALSE)</f>
        <v>0</v>
      </c>
      <c r="L27" s="1">
        <v>107</v>
      </c>
      <c r="M27" s="11"/>
      <c r="N27" s="11">
        <f>VLOOKUP(M27,Barème!A:D,2,FALSE)</f>
        <v>0</v>
      </c>
    </row>
    <row r="28" spans="1:14" ht="15.75" customHeight="1">
      <c r="A28" s="12">
        <v>24</v>
      </c>
      <c r="B28" s="41" t="s">
        <v>909</v>
      </c>
      <c r="C28" s="41" t="s">
        <v>910</v>
      </c>
      <c r="D28" s="41" t="s">
        <v>144</v>
      </c>
      <c r="E28" s="5">
        <f t="shared" si="0"/>
        <v>285</v>
      </c>
      <c r="F28" s="6"/>
      <c r="G28" s="6">
        <f>VLOOKUP(F28,Barème!A:D,3,FALSE)</f>
        <v>0</v>
      </c>
      <c r="H28" s="8">
        <v>34</v>
      </c>
      <c r="I28" s="8">
        <f>VLOOKUP(H28,Barème!A:D,4,FALSE)</f>
        <v>192</v>
      </c>
      <c r="J28" s="10"/>
      <c r="K28" s="10">
        <f>VLOOKUP(J28,Barème!A:D,3,FALSE)</f>
        <v>0</v>
      </c>
      <c r="L28" s="1">
        <v>93</v>
      </c>
      <c r="M28" s="11"/>
      <c r="N28" s="11">
        <f>VLOOKUP(M28,Barème!A:D,2,FALSE)</f>
        <v>0</v>
      </c>
    </row>
    <row r="29" spans="1:14" ht="15.75" customHeight="1">
      <c r="A29" s="12">
        <v>25</v>
      </c>
      <c r="B29" s="41" t="s">
        <v>912</v>
      </c>
      <c r="C29" s="41" t="s">
        <v>913</v>
      </c>
      <c r="D29" s="41" t="s">
        <v>95</v>
      </c>
      <c r="E29" s="5">
        <f t="shared" si="0"/>
        <v>267</v>
      </c>
      <c r="F29" s="6"/>
      <c r="G29" s="6">
        <f>VLOOKUP(F29,Barème!A:D,3,FALSE)</f>
        <v>0</v>
      </c>
      <c r="H29" s="8">
        <v>38</v>
      </c>
      <c r="I29" s="8">
        <f>VLOOKUP(H29,Barème!A:D,4,FALSE)</f>
        <v>184</v>
      </c>
      <c r="J29" s="10"/>
      <c r="K29" s="10">
        <f>VLOOKUP(J29,Barème!A:D,3,FALSE)</f>
        <v>0</v>
      </c>
      <c r="L29" s="1">
        <v>83</v>
      </c>
      <c r="M29" s="11"/>
      <c r="N29" s="11">
        <f>VLOOKUP(M29,Barème!A:D,2,FALSE)</f>
        <v>0</v>
      </c>
    </row>
    <row r="30" spans="1:14" ht="15.75" customHeight="1">
      <c r="A30" s="12">
        <v>26</v>
      </c>
      <c r="B30" s="24" t="s">
        <v>915</v>
      </c>
      <c r="C30" s="24" t="s">
        <v>807</v>
      </c>
      <c r="D30" s="24" t="s">
        <v>28</v>
      </c>
      <c r="E30" s="5">
        <f t="shared" si="0"/>
        <v>257.5</v>
      </c>
      <c r="F30" s="6">
        <v>19</v>
      </c>
      <c r="G30" s="6">
        <f>VLOOKUP(F30,Barème!A:D,3,FALSE)</f>
        <v>166.5</v>
      </c>
      <c r="H30" s="8"/>
      <c r="I30" s="8">
        <f>VLOOKUP(H30,Barème!A:D,4,FALSE)</f>
        <v>0</v>
      </c>
      <c r="J30" s="10"/>
      <c r="K30" s="10">
        <f>VLOOKUP(J30,Barème!A:D,3,FALSE)</f>
        <v>0</v>
      </c>
      <c r="L30" s="1">
        <v>91</v>
      </c>
      <c r="M30" s="11"/>
      <c r="N30" s="11">
        <f>VLOOKUP(M30,Barème!A:D,2,FALSE)</f>
        <v>0</v>
      </c>
    </row>
    <row r="31" spans="1:14" ht="15.75" customHeight="1">
      <c r="A31" s="12">
        <v>27</v>
      </c>
      <c r="B31" s="24" t="s">
        <v>916</v>
      </c>
      <c r="C31" s="24" t="s">
        <v>403</v>
      </c>
      <c r="D31" s="24" t="s">
        <v>19</v>
      </c>
      <c r="E31" s="5">
        <f t="shared" si="0"/>
        <v>250.5</v>
      </c>
      <c r="F31" s="6">
        <v>15</v>
      </c>
      <c r="G31" s="6">
        <f>VLOOKUP(F31,Barème!A:D,3,FALSE)</f>
        <v>172.5</v>
      </c>
      <c r="H31" s="8"/>
      <c r="I31" s="8">
        <f>VLOOKUP(H31,Barème!A:D,4,FALSE)</f>
        <v>0</v>
      </c>
      <c r="J31" s="10"/>
      <c r="K31" s="10">
        <f>VLOOKUP(J31,Barème!A:D,3,FALSE)</f>
        <v>0</v>
      </c>
      <c r="L31" s="1">
        <v>78</v>
      </c>
      <c r="M31" s="11"/>
      <c r="N31" s="11">
        <f>VLOOKUP(M31,Barème!A:D,2,FALSE)</f>
        <v>0</v>
      </c>
    </row>
    <row r="32" spans="1:14" ht="15.75" customHeight="1">
      <c r="A32" s="12">
        <v>28</v>
      </c>
      <c r="B32" s="41" t="s">
        <v>134</v>
      </c>
      <c r="C32" s="41" t="s">
        <v>409</v>
      </c>
      <c r="D32" s="41" t="s">
        <v>136</v>
      </c>
      <c r="E32" s="5">
        <f t="shared" si="0"/>
        <v>236</v>
      </c>
      <c r="F32" s="6"/>
      <c r="G32" s="6">
        <f>VLOOKUP(F32,Barème!A:D,3,FALSE)</f>
        <v>0</v>
      </c>
      <c r="H32" s="8">
        <v>42</v>
      </c>
      <c r="I32" s="8">
        <f>VLOOKUP(H32,Barème!A:D,4,FALSE)</f>
        <v>176</v>
      </c>
      <c r="J32" s="10"/>
      <c r="K32" s="10">
        <f>VLOOKUP(J32,Barème!A:D,3,FALSE)</f>
        <v>0</v>
      </c>
      <c r="L32" s="1">
        <v>60</v>
      </c>
      <c r="M32" s="11"/>
      <c r="N32" s="11">
        <f>VLOOKUP(M32,Barème!A:D,2,FALSE)</f>
        <v>0</v>
      </c>
    </row>
    <row r="33" spans="1:19" ht="15.75" customHeight="1">
      <c r="A33" s="12">
        <v>29</v>
      </c>
      <c r="B33" s="24" t="s">
        <v>639</v>
      </c>
      <c r="C33" s="24" t="s">
        <v>878</v>
      </c>
      <c r="D33" s="24" t="s">
        <v>169</v>
      </c>
      <c r="E33" s="5">
        <f t="shared" si="0"/>
        <v>196.5</v>
      </c>
      <c r="F33" s="6">
        <v>6</v>
      </c>
      <c r="G33" s="6">
        <f>VLOOKUP(F33,Barème!A:D,3,FALSE)</f>
        <v>196.5</v>
      </c>
      <c r="H33" s="8"/>
      <c r="I33" s="8">
        <f>VLOOKUP(H33,Barème!A:D,4,FALSE)</f>
        <v>0</v>
      </c>
      <c r="J33" s="10"/>
      <c r="K33" s="10">
        <f>VLOOKUP(J33,Barème!A:D,3,FALSE)</f>
        <v>0</v>
      </c>
      <c r="L33" s="1"/>
      <c r="M33" s="11"/>
      <c r="N33" s="11">
        <f>VLOOKUP(M33,Barème!A:D,2,FALSE)</f>
        <v>0</v>
      </c>
    </row>
    <row r="34" spans="1:19" ht="15.75" customHeight="1">
      <c r="A34" s="12">
        <v>30</v>
      </c>
      <c r="B34" s="24" t="s">
        <v>920</v>
      </c>
      <c r="C34" s="24" t="s">
        <v>612</v>
      </c>
      <c r="D34" s="24" t="s">
        <v>95</v>
      </c>
      <c r="E34" s="5">
        <f t="shared" si="0"/>
        <v>173</v>
      </c>
      <c r="F34" s="6"/>
      <c r="G34" s="6">
        <f>VLOOKUP(F34,Barème!A:D,3,FALSE)</f>
        <v>0</v>
      </c>
      <c r="H34" s="8"/>
      <c r="I34" s="8">
        <f>VLOOKUP(H34,Barème!A:D,4,FALSE)</f>
        <v>0</v>
      </c>
      <c r="J34" s="10"/>
      <c r="K34" s="10">
        <f>VLOOKUP(J34,Barème!A:D,3,FALSE)</f>
        <v>0</v>
      </c>
      <c r="L34" s="1">
        <v>173</v>
      </c>
      <c r="M34" s="11"/>
      <c r="N34" s="11">
        <f>VLOOKUP(M34,Barème!A:D,2,FALSE)</f>
        <v>0</v>
      </c>
    </row>
    <row r="35" spans="1:19" ht="15.75" customHeight="1">
      <c r="A35" s="12">
        <v>31</v>
      </c>
      <c r="B35" s="24" t="s">
        <v>923</v>
      </c>
      <c r="C35" s="24" t="s">
        <v>63</v>
      </c>
      <c r="D35" s="24" t="s">
        <v>57</v>
      </c>
      <c r="E35" s="5">
        <f t="shared" si="0"/>
        <v>169.5</v>
      </c>
      <c r="F35" s="6">
        <v>17</v>
      </c>
      <c r="G35" s="6">
        <f>VLOOKUP(F35,Barème!A:D,3,FALSE)</f>
        <v>169.5</v>
      </c>
      <c r="H35" s="8"/>
      <c r="I35" s="8">
        <f>VLOOKUP(H35,Barème!A:D,4,FALSE)</f>
        <v>0</v>
      </c>
      <c r="J35" s="10"/>
      <c r="K35" s="10">
        <f>VLOOKUP(J35,Barème!A:D,3,FALSE)</f>
        <v>0</v>
      </c>
      <c r="L35" s="1"/>
      <c r="M35" s="11"/>
      <c r="N35" s="11">
        <f>VLOOKUP(M35,Barème!A:D,2,FALSE)</f>
        <v>0</v>
      </c>
    </row>
    <row r="36" spans="1:19" ht="15.75" customHeight="1">
      <c r="A36" s="12">
        <v>32</v>
      </c>
      <c r="B36" s="24" t="s">
        <v>924</v>
      </c>
      <c r="C36" s="24" t="s">
        <v>34</v>
      </c>
      <c r="D36" s="24" t="s">
        <v>57</v>
      </c>
      <c r="E36" s="5">
        <f t="shared" si="0"/>
        <v>168</v>
      </c>
      <c r="F36" s="6">
        <v>18</v>
      </c>
      <c r="G36" s="6">
        <f>VLOOKUP(F36,Barème!A:D,3,FALSE)</f>
        <v>168</v>
      </c>
      <c r="H36" s="8"/>
      <c r="I36" s="8">
        <f>VLOOKUP(H36,Barème!A:D,4,FALSE)</f>
        <v>0</v>
      </c>
      <c r="J36" s="10"/>
      <c r="K36" s="10">
        <f>VLOOKUP(J36,Barème!A:D,3,FALSE)</f>
        <v>0</v>
      </c>
      <c r="L36" s="1"/>
      <c r="M36" s="11"/>
      <c r="N36" s="11">
        <f>VLOOKUP(M36,Barème!A:D,2,FALSE)</f>
        <v>0</v>
      </c>
    </row>
    <row r="37" spans="1:19" ht="15.75" customHeight="1">
      <c r="A37" s="12">
        <v>33</v>
      </c>
      <c r="B37" s="24" t="s">
        <v>926</v>
      </c>
      <c r="C37" s="24" t="s">
        <v>691</v>
      </c>
      <c r="D37" s="24" t="s">
        <v>95</v>
      </c>
      <c r="E37" s="5">
        <f t="shared" si="0"/>
        <v>165</v>
      </c>
      <c r="F37" s="6">
        <v>20</v>
      </c>
      <c r="G37" s="6">
        <f>VLOOKUP(F37,Barème!A:D,3,FALSE)</f>
        <v>165</v>
      </c>
      <c r="H37" s="8"/>
      <c r="I37" s="8">
        <f>VLOOKUP(H37,Barème!A:D,4,FALSE)</f>
        <v>0</v>
      </c>
      <c r="J37" s="10"/>
      <c r="K37" s="10">
        <f>VLOOKUP(J37,Barème!A:D,3,FALSE)</f>
        <v>0</v>
      </c>
      <c r="L37" s="1"/>
      <c r="M37" s="11"/>
      <c r="N37" s="11">
        <f>VLOOKUP(M37,Barème!A:D,2,FALSE)</f>
        <v>0</v>
      </c>
      <c r="O37" s="16"/>
    </row>
    <row r="38" spans="1:19" ht="15.75" customHeight="1">
      <c r="A38" s="12">
        <v>34</v>
      </c>
      <c r="B38" s="24" t="s">
        <v>929</v>
      </c>
      <c r="C38" s="24" t="s">
        <v>930</v>
      </c>
      <c r="D38" s="24" t="s">
        <v>74</v>
      </c>
      <c r="E38" s="5">
        <f t="shared" si="0"/>
        <v>137</v>
      </c>
      <c r="F38" s="6"/>
      <c r="G38" s="6">
        <f>VLOOKUP(F38,Barème!A:D,3,FALSE)</f>
        <v>0</v>
      </c>
      <c r="H38" s="8"/>
      <c r="I38" s="8">
        <f>VLOOKUP(H38,Barème!A:D,4,FALSE)</f>
        <v>0</v>
      </c>
      <c r="J38" s="10"/>
      <c r="K38" s="10">
        <f>VLOOKUP(J38,Barème!A:D,3,FALSE)</f>
        <v>0</v>
      </c>
      <c r="L38" s="1">
        <v>137</v>
      </c>
      <c r="M38" s="11"/>
      <c r="N38" s="11">
        <f>VLOOKUP(M38,Barème!A:D,2,FALSE)</f>
        <v>0</v>
      </c>
      <c r="O38" s="16"/>
      <c r="P38" s="2"/>
      <c r="Q38" s="2"/>
      <c r="R38" s="2"/>
      <c r="S38" s="16"/>
    </row>
    <row r="39" spans="1:19" ht="15.75" customHeight="1">
      <c r="A39" s="12">
        <v>35</v>
      </c>
      <c r="B39" s="24" t="s">
        <v>931</v>
      </c>
      <c r="C39" s="24" t="s">
        <v>807</v>
      </c>
      <c r="D39" s="24" t="s">
        <v>74</v>
      </c>
      <c r="E39" s="5">
        <f t="shared" si="0"/>
        <v>131</v>
      </c>
      <c r="F39" s="6"/>
      <c r="G39" s="6">
        <f>VLOOKUP(F39,Barème!A:D,3,FALSE)</f>
        <v>0</v>
      </c>
      <c r="H39" s="8"/>
      <c r="I39" s="8">
        <f>VLOOKUP(H39,Barème!A:D,4,FALSE)</f>
        <v>0</v>
      </c>
      <c r="J39" s="10"/>
      <c r="K39" s="10">
        <f>VLOOKUP(J39,Barème!A:D,3,FALSE)</f>
        <v>0</v>
      </c>
      <c r="L39" s="1">
        <v>131</v>
      </c>
      <c r="M39" s="11"/>
      <c r="N39" s="11">
        <f>VLOOKUP(M39,Barème!A:D,2,FALSE)</f>
        <v>0</v>
      </c>
      <c r="O39" s="16"/>
      <c r="P39" s="2"/>
      <c r="Q39" s="2"/>
      <c r="R39" s="2"/>
      <c r="S39" s="16"/>
    </row>
    <row r="40" spans="1:19" ht="15.75" customHeight="1">
      <c r="A40" s="12">
        <v>36</v>
      </c>
      <c r="B40" s="24" t="s">
        <v>932</v>
      </c>
      <c r="C40" s="24" t="s">
        <v>913</v>
      </c>
      <c r="D40" s="24" t="s">
        <v>95</v>
      </c>
      <c r="E40" s="5">
        <f t="shared" si="0"/>
        <v>127</v>
      </c>
      <c r="F40" s="6"/>
      <c r="G40" s="6">
        <f>VLOOKUP(F40,Barème!A:D,3,FALSE)</f>
        <v>0</v>
      </c>
      <c r="H40" s="8"/>
      <c r="I40" s="8">
        <f>VLOOKUP(H40,Barème!A:D,4,FALSE)</f>
        <v>0</v>
      </c>
      <c r="J40" s="10"/>
      <c r="K40" s="10">
        <f>VLOOKUP(J40,Barème!A:D,3,FALSE)</f>
        <v>0</v>
      </c>
      <c r="L40" s="1">
        <v>127</v>
      </c>
      <c r="M40" s="11"/>
      <c r="N40" s="11">
        <f>VLOOKUP(M40,Barème!A:D,2,FALSE)</f>
        <v>0</v>
      </c>
      <c r="O40" s="16"/>
    </row>
    <row r="41" spans="1:19" ht="15.75" customHeight="1">
      <c r="A41" s="12">
        <v>37</v>
      </c>
      <c r="B41" s="24" t="s">
        <v>931</v>
      </c>
      <c r="C41" s="24" t="s">
        <v>933</v>
      </c>
      <c r="D41" s="24" t="s">
        <v>74</v>
      </c>
      <c r="E41" s="5">
        <f t="shared" si="0"/>
        <v>121</v>
      </c>
      <c r="F41" s="6"/>
      <c r="G41" s="6">
        <f>VLOOKUP(F41,Barème!A:D,3,FALSE)</f>
        <v>0</v>
      </c>
      <c r="H41" s="8"/>
      <c r="I41" s="8">
        <f>VLOOKUP(H41,Barème!A:D,4,FALSE)</f>
        <v>0</v>
      </c>
      <c r="J41" s="10"/>
      <c r="K41" s="10">
        <f>VLOOKUP(J41,Barème!A:D,3,FALSE)</f>
        <v>0</v>
      </c>
      <c r="L41" s="1">
        <v>121</v>
      </c>
      <c r="M41" s="11"/>
      <c r="N41" s="11">
        <f>VLOOKUP(M41,Barème!A:D,2,FALSE)</f>
        <v>0</v>
      </c>
      <c r="O41" s="16"/>
    </row>
    <row r="42" spans="1:19" ht="15.75" customHeight="1">
      <c r="A42" s="12">
        <v>38</v>
      </c>
      <c r="B42" s="24" t="s">
        <v>194</v>
      </c>
      <c r="C42" s="24" t="s">
        <v>595</v>
      </c>
      <c r="D42" s="24" t="s">
        <v>95</v>
      </c>
      <c r="E42" s="5">
        <f t="shared" si="0"/>
        <v>117</v>
      </c>
      <c r="F42" s="6"/>
      <c r="G42" s="6">
        <f>VLOOKUP(F42,Barème!A:D,3,FALSE)</f>
        <v>0</v>
      </c>
      <c r="H42" s="8"/>
      <c r="I42" s="8">
        <f>VLOOKUP(H42,Barème!A:D,4,FALSE)</f>
        <v>0</v>
      </c>
      <c r="J42" s="10"/>
      <c r="K42" s="10">
        <f>VLOOKUP(J42,Barème!A:D,3,FALSE)</f>
        <v>0</v>
      </c>
      <c r="L42" s="1">
        <v>117</v>
      </c>
      <c r="M42" s="11"/>
      <c r="N42" s="11">
        <f>VLOOKUP(M42,Barème!A:D,2,FALSE)</f>
        <v>0</v>
      </c>
      <c r="O42" s="16"/>
    </row>
    <row r="43" spans="1:19" ht="15.75" customHeight="1">
      <c r="A43" s="12">
        <v>39</v>
      </c>
      <c r="B43" s="24" t="s">
        <v>936</v>
      </c>
      <c r="C43" s="24" t="s">
        <v>684</v>
      </c>
      <c r="D43" s="24" t="s">
        <v>57</v>
      </c>
      <c r="E43" s="5">
        <f t="shared" si="0"/>
        <v>114</v>
      </c>
      <c r="F43" s="6"/>
      <c r="G43" s="6">
        <f>VLOOKUP(F43,Barème!A:D,3,FALSE)</f>
        <v>0</v>
      </c>
      <c r="H43" s="8"/>
      <c r="I43" s="8">
        <f>VLOOKUP(H43,Barème!A:D,4,FALSE)</f>
        <v>0</v>
      </c>
      <c r="J43" s="10"/>
      <c r="K43" s="10">
        <f>VLOOKUP(J43,Barème!A:D,3,FALSE)</f>
        <v>0</v>
      </c>
      <c r="L43" s="1">
        <v>114</v>
      </c>
      <c r="M43" s="11"/>
      <c r="N43" s="11">
        <f>VLOOKUP(M43,Barème!A:D,2,FALSE)</f>
        <v>0</v>
      </c>
      <c r="O43" s="16"/>
    </row>
    <row r="44" spans="1:19" ht="15.75" customHeight="1">
      <c r="A44" s="12">
        <v>40</v>
      </c>
      <c r="B44" s="24" t="s">
        <v>937</v>
      </c>
      <c r="C44" s="24" t="s">
        <v>913</v>
      </c>
      <c r="D44" s="24" t="s">
        <v>781</v>
      </c>
      <c r="E44" s="5">
        <f t="shared" si="0"/>
        <v>103</v>
      </c>
      <c r="F44" s="6"/>
      <c r="G44" s="6">
        <f>VLOOKUP(F44,Barème!A:D,3,FALSE)</f>
        <v>0</v>
      </c>
      <c r="H44" s="8"/>
      <c r="I44" s="8">
        <f>VLOOKUP(H44,Barème!A:D,4,FALSE)</f>
        <v>0</v>
      </c>
      <c r="J44" s="10"/>
      <c r="K44" s="10">
        <f>VLOOKUP(J44,Barème!A:D,3,FALSE)</f>
        <v>0</v>
      </c>
      <c r="L44" s="1">
        <v>103</v>
      </c>
      <c r="M44" s="11"/>
      <c r="N44" s="11">
        <f>VLOOKUP(M44,Barème!A:D,2,FALSE)</f>
        <v>0</v>
      </c>
      <c r="O44" s="16"/>
    </row>
    <row r="45" spans="1:19" ht="15.75" customHeight="1">
      <c r="A45" s="12">
        <v>41</v>
      </c>
      <c r="B45" s="24" t="s">
        <v>939</v>
      </c>
      <c r="C45" s="24" t="s">
        <v>902</v>
      </c>
      <c r="D45" s="24" t="s">
        <v>90</v>
      </c>
      <c r="E45" s="5">
        <f t="shared" si="0"/>
        <v>102</v>
      </c>
      <c r="F45" s="6"/>
      <c r="G45" s="6">
        <f>VLOOKUP(F45,Barème!A:D,3,FALSE)</f>
        <v>0</v>
      </c>
      <c r="H45" s="8"/>
      <c r="I45" s="8">
        <f>VLOOKUP(H45,Barème!A:D,4,FALSE)</f>
        <v>0</v>
      </c>
      <c r="J45" s="10"/>
      <c r="K45" s="10">
        <f>VLOOKUP(J45,Barème!A:D,3,FALSE)</f>
        <v>0</v>
      </c>
      <c r="L45" s="1">
        <v>102</v>
      </c>
      <c r="M45" s="11"/>
      <c r="N45" s="11">
        <f>VLOOKUP(M45,Barème!A:D,2,FALSE)</f>
        <v>0</v>
      </c>
      <c r="O45" s="16"/>
    </row>
    <row r="46" spans="1:19" ht="15.75" customHeight="1">
      <c r="A46" s="12">
        <v>42</v>
      </c>
      <c r="B46" s="24" t="s">
        <v>812</v>
      </c>
      <c r="C46" s="24" t="s">
        <v>586</v>
      </c>
      <c r="D46" s="24" t="s">
        <v>239</v>
      </c>
      <c r="E46" s="5">
        <f t="shared" si="0"/>
        <v>101</v>
      </c>
      <c r="F46" s="6"/>
      <c r="G46" s="6">
        <f>VLOOKUP(F46,Barème!A:D,3,FALSE)</f>
        <v>0</v>
      </c>
      <c r="H46" s="8"/>
      <c r="I46" s="8">
        <f>VLOOKUP(H46,Barème!A:D,4,FALSE)</f>
        <v>0</v>
      </c>
      <c r="J46" s="10"/>
      <c r="K46" s="10">
        <f>VLOOKUP(J46,Barème!A:D,3,FALSE)</f>
        <v>0</v>
      </c>
      <c r="L46" s="1">
        <v>101</v>
      </c>
      <c r="M46" s="11"/>
      <c r="N46" s="11">
        <f>VLOOKUP(M46,Barème!A:D,2,FALSE)</f>
        <v>0</v>
      </c>
      <c r="O46" s="16"/>
    </row>
    <row r="47" spans="1:19" ht="15.75" customHeight="1">
      <c r="A47" s="12">
        <v>43</v>
      </c>
      <c r="B47" s="24" t="s">
        <v>942</v>
      </c>
      <c r="C47" s="24" t="s">
        <v>943</v>
      </c>
      <c r="D47" s="24" t="s">
        <v>296</v>
      </c>
      <c r="E47" s="5">
        <f t="shared" si="0"/>
        <v>87</v>
      </c>
      <c r="F47" s="6"/>
      <c r="G47" s="6">
        <f>VLOOKUP(F47,Barème!A:D,3,FALSE)</f>
        <v>0</v>
      </c>
      <c r="H47" s="8"/>
      <c r="I47" s="8">
        <f>VLOOKUP(H47,Barème!A:D,4,FALSE)</f>
        <v>0</v>
      </c>
      <c r="J47" s="10"/>
      <c r="K47" s="10">
        <f>VLOOKUP(J47,Barème!A:D,3,FALSE)</f>
        <v>0</v>
      </c>
      <c r="L47" s="1">
        <v>87</v>
      </c>
      <c r="M47" s="11"/>
      <c r="N47" s="11">
        <f>VLOOKUP(M47,Barème!A:D,2,FALSE)</f>
        <v>0</v>
      </c>
      <c r="O47" s="16"/>
    </row>
    <row r="48" spans="1:19" ht="15.75" customHeight="1">
      <c r="A48" s="12">
        <v>44</v>
      </c>
      <c r="B48" s="24" t="s">
        <v>945</v>
      </c>
      <c r="C48" s="24" t="s">
        <v>946</v>
      </c>
      <c r="D48" s="24" t="s">
        <v>781</v>
      </c>
      <c r="E48" s="5">
        <f t="shared" si="0"/>
        <v>57</v>
      </c>
      <c r="F48" s="6"/>
      <c r="G48" s="6">
        <f>VLOOKUP(F48,Barème!A:D,3,FALSE)</f>
        <v>0</v>
      </c>
      <c r="H48" s="8"/>
      <c r="I48" s="8">
        <f>VLOOKUP(H48,Barème!A:D,4,FALSE)</f>
        <v>0</v>
      </c>
      <c r="J48" s="10"/>
      <c r="K48" s="10">
        <f>VLOOKUP(J48,Barème!A:D,3,FALSE)</f>
        <v>0</v>
      </c>
      <c r="L48" s="1">
        <v>57</v>
      </c>
      <c r="M48" s="11"/>
      <c r="N48" s="11">
        <f>VLOOKUP(M48,Barème!A:D,2,FALSE)</f>
        <v>0</v>
      </c>
      <c r="O48" s="16"/>
    </row>
    <row r="49" spans="1:15" ht="15.75" customHeight="1">
      <c r="A49" s="12">
        <v>45</v>
      </c>
      <c r="B49" s="24" t="s">
        <v>947</v>
      </c>
      <c r="C49" s="24" t="s">
        <v>427</v>
      </c>
      <c r="D49" s="24" t="s">
        <v>129</v>
      </c>
      <c r="E49" s="5">
        <f t="shared" si="0"/>
        <v>47</v>
      </c>
      <c r="F49" s="6"/>
      <c r="G49" s="6">
        <f>VLOOKUP(F49,Barème!A:D,3,FALSE)</f>
        <v>0</v>
      </c>
      <c r="H49" s="8"/>
      <c r="I49" s="8">
        <f>VLOOKUP(H49,Barème!A:D,4,FALSE)</f>
        <v>0</v>
      </c>
      <c r="J49" s="10"/>
      <c r="K49" s="10">
        <f>VLOOKUP(J49,Barème!A:D,3,FALSE)</f>
        <v>0</v>
      </c>
      <c r="L49" s="1">
        <v>47</v>
      </c>
      <c r="M49" s="11"/>
      <c r="N49" s="11">
        <f>VLOOKUP(M49,Barème!A:D,2,FALSE)</f>
        <v>0</v>
      </c>
      <c r="O49" s="16"/>
    </row>
    <row r="50" spans="1:15" ht="15.75" customHeight="1">
      <c r="A50" s="12">
        <v>46</v>
      </c>
      <c r="B50" s="24" t="s">
        <v>945</v>
      </c>
      <c r="C50" s="24" t="s">
        <v>949</v>
      </c>
      <c r="D50" s="24" t="s">
        <v>781</v>
      </c>
      <c r="E50" s="5">
        <f t="shared" si="0"/>
        <v>33</v>
      </c>
      <c r="F50" s="6"/>
      <c r="G50" s="6">
        <f>VLOOKUP(F50,Barème!A:D,3,FALSE)</f>
        <v>0</v>
      </c>
      <c r="H50" s="8"/>
      <c r="I50" s="8">
        <f>VLOOKUP(H50,Barème!A:D,4,FALSE)</f>
        <v>0</v>
      </c>
      <c r="J50" s="10"/>
      <c r="K50" s="10">
        <f>VLOOKUP(J50,Barème!A:D,3,FALSE)</f>
        <v>0</v>
      </c>
      <c r="L50" s="1">
        <v>33</v>
      </c>
      <c r="M50" s="11"/>
      <c r="N50" s="11">
        <f>VLOOKUP(M50,Barème!A:D,2,FALSE)</f>
        <v>0</v>
      </c>
      <c r="O50" s="16"/>
    </row>
    <row r="51" spans="1:15" ht="15.75" customHeight="1">
      <c r="A51" s="13"/>
      <c r="E51" s="40"/>
      <c r="F51" s="13"/>
      <c r="G51" s="13"/>
      <c r="H51" s="13"/>
      <c r="I51" s="13"/>
      <c r="M51" s="13"/>
    </row>
    <row r="52" spans="1:15" ht="15.75" customHeight="1">
      <c r="A52" s="13"/>
      <c r="E52" s="40"/>
      <c r="F52" s="13"/>
      <c r="G52" s="13"/>
      <c r="H52" s="13"/>
      <c r="I52" s="13"/>
      <c r="M52" s="13"/>
    </row>
    <row r="53" spans="1:15" ht="15.75" customHeight="1">
      <c r="A53" s="13"/>
      <c r="E53" s="40"/>
      <c r="F53" s="13"/>
      <c r="G53" s="13"/>
      <c r="H53" s="13"/>
      <c r="I53" s="13"/>
      <c r="M53" s="13"/>
    </row>
    <row r="54" spans="1:15" ht="15.75" customHeight="1">
      <c r="A54" s="13"/>
      <c r="E54" s="40"/>
      <c r="F54" s="13"/>
      <c r="G54" s="13"/>
      <c r="H54" s="13"/>
      <c r="I54" s="13"/>
      <c r="M54" s="13"/>
    </row>
    <row r="55" spans="1:15" ht="15.75" customHeight="1">
      <c r="A55" s="13"/>
      <c r="E55" s="40"/>
      <c r="F55" s="13"/>
      <c r="G55" s="13"/>
      <c r="H55" s="13"/>
      <c r="I55" s="13"/>
      <c r="M55" s="13"/>
    </row>
    <row r="56" spans="1:15" ht="15.75" customHeight="1">
      <c r="A56" s="13"/>
      <c r="E56" s="40"/>
      <c r="F56" s="13"/>
      <c r="G56" s="13"/>
      <c r="H56" s="13"/>
      <c r="I56" s="13"/>
      <c r="M56" s="13"/>
    </row>
    <row r="57" spans="1:15" ht="15.75" customHeight="1">
      <c r="A57" s="13"/>
      <c r="E57" s="40"/>
      <c r="F57" s="13"/>
      <c r="G57" s="13"/>
      <c r="H57" s="13"/>
      <c r="I57" s="13"/>
      <c r="M57" s="13"/>
    </row>
    <row r="58" spans="1:15" ht="15.75" customHeight="1">
      <c r="A58" s="13"/>
      <c r="E58" s="40"/>
      <c r="F58" s="13"/>
      <c r="G58" s="13"/>
      <c r="H58" s="13"/>
      <c r="I58" s="13"/>
      <c r="M58" s="13"/>
    </row>
    <row r="59" spans="1:15" ht="15.75" customHeight="1">
      <c r="A59" s="13"/>
      <c r="E59" s="40"/>
      <c r="F59" s="13"/>
      <c r="G59" s="13"/>
      <c r="H59" s="13"/>
      <c r="I59" s="13"/>
      <c r="M59" s="13"/>
    </row>
    <row r="60" spans="1:15" ht="15.75" customHeight="1">
      <c r="A60" s="13"/>
      <c r="E60" s="40"/>
      <c r="F60" s="13"/>
      <c r="G60" s="13"/>
      <c r="H60" s="13"/>
      <c r="I60" s="13"/>
      <c r="M60" s="13"/>
    </row>
    <row r="61" spans="1:15" ht="15.75" customHeight="1">
      <c r="A61" s="13"/>
      <c r="E61" s="40"/>
      <c r="F61" s="13"/>
      <c r="G61" s="13"/>
      <c r="H61" s="13"/>
      <c r="I61" s="13"/>
      <c r="M61" s="13"/>
    </row>
    <row r="62" spans="1:15" ht="15.75" customHeight="1">
      <c r="A62" s="13"/>
      <c r="E62" s="40"/>
      <c r="F62" s="13"/>
      <c r="G62" s="13"/>
      <c r="H62" s="13"/>
      <c r="I62" s="13"/>
      <c r="M62" s="13"/>
    </row>
    <row r="63" spans="1:15" ht="15.75" customHeight="1">
      <c r="A63" s="13"/>
      <c r="E63" s="40"/>
      <c r="F63" s="13"/>
      <c r="G63" s="13"/>
      <c r="H63" s="13"/>
      <c r="I63" s="13"/>
      <c r="M63" s="13"/>
    </row>
    <row r="64" spans="1:15" ht="15.75" customHeight="1">
      <c r="A64" s="13"/>
      <c r="E64" s="40"/>
      <c r="F64" s="13"/>
      <c r="G64" s="13"/>
      <c r="H64" s="13"/>
      <c r="I64" s="13"/>
      <c r="M64" s="13"/>
    </row>
    <row r="65" spans="1:13" ht="15.75" customHeight="1">
      <c r="A65" s="13"/>
      <c r="E65" s="40"/>
      <c r="F65" s="13"/>
      <c r="G65" s="13"/>
      <c r="H65" s="13"/>
      <c r="I65" s="13"/>
      <c r="M65" s="13"/>
    </row>
    <row r="66" spans="1:13" ht="15.75" customHeight="1">
      <c r="A66" s="13"/>
      <c r="E66" s="40"/>
      <c r="F66" s="13"/>
      <c r="G66" s="13"/>
      <c r="H66" s="13"/>
      <c r="I66" s="13"/>
      <c r="M66" s="13"/>
    </row>
    <row r="67" spans="1:13" ht="15.75" customHeight="1">
      <c r="A67" s="13"/>
      <c r="E67" s="40"/>
      <c r="F67" s="13"/>
      <c r="G67" s="13"/>
      <c r="H67" s="13"/>
      <c r="I67" s="13"/>
      <c r="M67" s="13"/>
    </row>
    <row r="68" spans="1:13" ht="15.75" customHeight="1">
      <c r="A68" s="13"/>
      <c r="E68" s="40"/>
      <c r="F68" s="13"/>
      <c r="G68" s="13"/>
      <c r="H68" s="13"/>
      <c r="I68" s="13"/>
      <c r="M68" s="13"/>
    </row>
    <row r="69" spans="1:13" ht="15.75" customHeight="1">
      <c r="A69" s="13"/>
      <c r="E69" s="40"/>
      <c r="F69" s="13"/>
      <c r="G69" s="13"/>
      <c r="H69" s="13"/>
      <c r="I69" s="13"/>
      <c r="M69" s="13"/>
    </row>
    <row r="70" spans="1:13" ht="15.75" customHeight="1">
      <c r="A70" s="13"/>
      <c r="E70" s="40"/>
      <c r="F70" s="13"/>
      <c r="G70" s="13"/>
      <c r="H70" s="13"/>
      <c r="I70" s="13"/>
      <c r="M70" s="13"/>
    </row>
    <row r="71" spans="1:13" ht="15.75" customHeight="1">
      <c r="A71" s="13"/>
      <c r="E71" s="40"/>
      <c r="F71" s="13"/>
      <c r="G71" s="13"/>
      <c r="H71" s="13"/>
      <c r="I71" s="13"/>
      <c r="M71" s="13"/>
    </row>
    <row r="72" spans="1:13" ht="15.75" customHeight="1">
      <c r="A72" s="13"/>
      <c r="E72" s="40"/>
      <c r="F72" s="13"/>
      <c r="G72" s="13"/>
      <c r="H72" s="13"/>
      <c r="I72" s="13"/>
      <c r="M72" s="13"/>
    </row>
    <row r="73" spans="1:13" ht="15.75" customHeight="1">
      <c r="A73" s="13"/>
      <c r="E73" s="40"/>
      <c r="F73" s="13"/>
      <c r="G73" s="13"/>
      <c r="H73" s="13"/>
      <c r="I73" s="13"/>
      <c r="M73" s="13"/>
    </row>
    <row r="74" spans="1:13" ht="15.75" customHeight="1">
      <c r="A74" s="13"/>
      <c r="E74" s="40"/>
      <c r="F74" s="13"/>
      <c r="G74" s="13"/>
      <c r="H74" s="13"/>
      <c r="I74" s="13"/>
      <c r="M74" s="13"/>
    </row>
    <row r="75" spans="1:13" ht="15.75" customHeight="1">
      <c r="A75" s="13"/>
      <c r="E75" s="40"/>
      <c r="F75" s="13"/>
      <c r="G75" s="13"/>
      <c r="H75" s="13"/>
      <c r="I75" s="13"/>
      <c r="M75" s="13"/>
    </row>
    <row r="76" spans="1:13" ht="15.75" customHeight="1">
      <c r="A76" s="13"/>
      <c r="E76" s="40"/>
      <c r="F76" s="13"/>
      <c r="G76" s="13"/>
      <c r="H76" s="13"/>
      <c r="I76" s="13"/>
      <c r="M76" s="13"/>
    </row>
    <row r="77" spans="1:13" ht="15.75" customHeight="1">
      <c r="A77" s="13"/>
      <c r="E77" s="40"/>
      <c r="F77" s="13"/>
      <c r="G77" s="13"/>
      <c r="H77" s="13"/>
      <c r="I77" s="13"/>
      <c r="M77" s="13"/>
    </row>
    <row r="78" spans="1:13" ht="15.75" customHeight="1">
      <c r="A78" s="13"/>
      <c r="E78" s="40"/>
      <c r="F78" s="13"/>
      <c r="G78" s="13"/>
      <c r="H78" s="13"/>
      <c r="I78" s="13"/>
      <c r="M78" s="13"/>
    </row>
    <row r="79" spans="1:13" ht="15.75" customHeight="1">
      <c r="A79" s="13"/>
      <c r="E79" s="40"/>
      <c r="F79" s="13"/>
      <c r="G79" s="13"/>
      <c r="H79" s="13"/>
      <c r="I79" s="13"/>
      <c r="M79" s="13"/>
    </row>
    <row r="80" spans="1:13" ht="15.75" customHeight="1">
      <c r="A80" s="13"/>
      <c r="E80" s="40"/>
      <c r="F80" s="13"/>
      <c r="G80" s="13"/>
      <c r="H80" s="13"/>
      <c r="I80" s="13"/>
      <c r="M80" s="13"/>
    </row>
    <row r="81" spans="1:13" ht="15.75" customHeight="1">
      <c r="A81" s="13"/>
      <c r="E81" s="40"/>
      <c r="F81" s="13"/>
      <c r="G81" s="13"/>
      <c r="H81" s="13"/>
      <c r="I81" s="13"/>
      <c r="M81" s="13"/>
    </row>
    <row r="82" spans="1:13" ht="15.75" customHeight="1">
      <c r="A82" s="13"/>
      <c r="E82" s="40"/>
      <c r="F82" s="13"/>
      <c r="G82" s="13"/>
      <c r="H82" s="13"/>
      <c r="I82" s="13"/>
      <c r="M82" s="13"/>
    </row>
    <row r="83" spans="1:13" ht="15.75" customHeight="1">
      <c r="A83" s="13"/>
      <c r="E83" s="40"/>
      <c r="F83" s="13"/>
      <c r="G83" s="13"/>
      <c r="H83" s="13"/>
      <c r="I83" s="13"/>
      <c r="M83" s="13"/>
    </row>
    <row r="84" spans="1:13" ht="15.75" customHeight="1">
      <c r="A84" s="13"/>
      <c r="E84" s="40"/>
      <c r="F84" s="13"/>
      <c r="G84" s="13"/>
      <c r="H84" s="13"/>
      <c r="I84" s="13"/>
      <c r="M84" s="13"/>
    </row>
    <row r="85" spans="1:13" ht="15.75" customHeight="1">
      <c r="A85" s="13"/>
      <c r="E85" s="40"/>
      <c r="F85" s="13"/>
      <c r="G85" s="13"/>
      <c r="H85" s="13"/>
      <c r="I85" s="13"/>
      <c r="M85" s="13"/>
    </row>
    <row r="86" spans="1:13" ht="15.75" customHeight="1">
      <c r="A86" s="13"/>
      <c r="E86" s="40"/>
      <c r="F86" s="13"/>
      <c r="G86" s="13"/>
      <c r="H86" s="13"/>
      <c r="I86" s="13"/>
      <c r="M86" s="13"/>
    </row>
    <row r="87" spans="1:13" ht="15.75" customHeight="1">
      <c r="A87" s="13"/>
      <c r="E87" s="40"/>
      <c r="F87" s="13"/>
      <c r="G87" s="13"/>
      <c r="H87" s="13"/>
      <c r="I87" s="13"/>
      <c r="M87" s="13"/>
    </row>
    <row r="88" spans="1:13" ht="15.75" customHeight="1">
      <c r="A88" s="13"/>
      <c r="E88" s="40"/>
      <c r="F88" s="13"/>
      <c r="G88" s="13"/>
      <c r="H88" s="13"/>
      <c r="I88" s="13"/>
      <c r="M88" s="13"/>
    </row>
    <row r="89" spans="1:13" ht="15.75" customHeight="1">
      <c r="A89" s="13"/>
      <c r="E89" s="40"/>
      <c r="F89" s="13"/>
      <c r="G89" s="13"/>
      <c r="H89" s="13"/>
      <c r="I89" s="13"/>
      <c r="M89" s="13"/>
    </row>
    <row r="90" spans="1:13" ht="15.75" customHeight="1">
      <c r="A90" s="13"/>
      <c r="E90" s="40"/>
      <c r="F90" s="13"/>
      <c r="G90" s="13"/>
      <c r="H90" s="13"/>
      <c r="I90" s="13"/>
      <c r="M90" s="13"/>
    </row>
    <row r="91" spans="1:13" ht="15.75" customHeight="1">
      <c r="A91" s="13"/>
      <c r="E91" s="40"/>
      <c r="F91" s="13"/>
      <c r="G91" s="13"/>
      <c r="H91" s="13"/>
      <c r="I91" s="13"/>
      <c r="M91" s="13"/>
    </row>
    <row r="92" spans="1:13" ht="15.75" customHeight="1">
      <c r="A92" s="13"/>
      <c r="E92" s="40"/>
      <c r="F92" s="13"/>
      <c r="G92" s="13"/>
      <c r="H92" s="13"/>
      <c r="I92" s="13"/>
      <c r="M92" s="13"/>
    </row>
    <row r="93" spans="1:13" ht="15.75" customHeight="1">
      <c r="A93" s="13"/>
      <c r="E93" s="40"/>
      <c r="F93" s="13"/>
      <c r="G93" s="13"/>
      <c r="H93" s="13"/>
      <c r="I93" s="13"/>
      <c r="M93" s="13"/>
    </row>
    <row r="94" spans="1:13" ht="15.75" customHeight="1">
      <c r="A94" s="13"/>
      <c r="E94" s="40"/>
      <c r="F94" s="13"/>
      <c r="G94" s="13"/>
      <c r="H94" s="13"/>
      <c r="I94" s="13"/>
      <c r="M94" s="13"/>
    </row>
    <row r="95" spans="1:13" ht="15.75" customHeight="1">
      <c r="A95" s="13"/>
      <c r="E95" s="40"/>
      <c r="F95" s="13"/>
      <c r="G95" s="13"/>
      <c r="H95" s="13"/>
      <c r="I95" s="13"/>
      <c r="M95" s="13"/>
    </row>
    <row r="96" spans="1:13" ht="15.75" customHeight="1">
      <c r="A96" s="13"/>
      <c r="E96" s="40"/>
      <c r="F96" s="13"/>
      <c r="G96" s="13"/>
      <c r="H96" s="13"/>
      <c r="I96" s="13"/>
      <c r="M96" s="13"/>
    </row>
    <row r="97" spans="1:13" ht="15.75" customHeight="1">
      <c r="A97" s="13"/>
      <c r="E97" s="40"/>
      <c r="F97" s="13"/>
      <c r="G97" s="13"/>
      <c r="H97" s="13"/>
      <c r="I97" s="13"/>
      <c r="M97" s="13"/>
    </row>
    <row r="98" spans="1:13" ht="15.75" customHeight="1">
      <c r="A98" s="13"/>
      <c r="E98" s="40"/>
      <c r="F98" s="13"/>
      <c r="G98" s="13"/>
      <c r="H98" s="13"/>
      <c r="I98" s="13"/>
      <c r="M98" s="13"/>
    </row>
    <row r="99" spans="1:13" ht="15.75" customHeight="1">
      <c r="A99" s="13"/>
      <c r="E99" s="40"/>
      <c r="F99" s="13"/>
      <c r="G99" s="13"/>
      <c r="H99" s="13"/>
      <c r="I99" s="13"/>
      <c r="M99" s="13"/>
    </row>
    <row r="100" spans="1:13" ht="15.75" customHeight="1">
      <c r="A100" s="13"/>
      <c r="E100" s="40"/>
      <c r="F100" s="13"/>
      <c r="G100" s="13"/>
      <c r="H100" s="13"/>
      <c r="I100" s="13"/>
      <c r="M100" s="13"/>
    </row>
    <row r="101" spans="1:13" ht="15.75" customHeight="1">
      <c r="A101" s="13"/>
      <c r="E101" s="40"/>
      <c r="F101" s="13"/>
      <c r="G101" s="13"/>
      <c r="H101" s="13"/>
      <c r="I101" s="13"/>
      <c r="M101" s="13"/>
    </row>
    <row r="102" spans="1:13" ht="15.75" customHeight="1">
      <c r="A102" s="13"/>
      <c r="E102" s="40"/>
      <c r="F102" s="13"/>
      <c r="G102" s="13"/>
      <c r="H102" s="13"/>
      <c r="I102" s="13"/>
      <c r="M102" s="13"/>
    </row>
    <row r="103" spans="1:13" ht="15.75" customHeight="1">
      <c r="A103" s="13"/>
      <c r="E103" s="40"/>
      <c r="F103" s="13"/>
      <c r="G103" s="13"/>
      <c r="H103" s="13"/>
      <c r="I103" s="13"/>
      <c r="M103" s="13"/>
    </row>
    <row r="104" spans="1:13" ht="15.75" customHeight="1">
      <c r="A104" s="13"/>
      <c r="E104" s="40"/>
      <c r="F104" s="13"/>
      <c r="G104" s="13"/>
      <c r="H104" s="13"/>
      <c r="I104" s="13"/>
      <c r="M104" s="13"/>
    </row>
    <row r="105" spans="1:13" ht="15.75" customHeight="1">
      <c r="A105" s="13"/>
      <c r="E105" s="40"/>
      <c r="F105" s="13"/>
      <c r="G105" s="13"/>
      <c r="H105" s="13"/>
      <c r="I105" s="13"/>
      <c r="M105" s="13"/>
    </row>
    <row r="106" spans="1:13" ht="15.75" customHeight="1">
      <c r="A106" s="13"/>
      <c r="E106" s="40"/>
      <c r="F106" s="13"/>
      <c r="G106" s="13"/>
      <c r="H106" s="13"/>
      <c r="I106" s="13"/>
      <c r="M106" s="13"/>
    </row>
    <row r="107" spans="1:13" ht="15.75" customHeight="1">
      <c r="A107" s="13"/>
      <c r="E107" s="40"/>
      <c r="F107" s="13"/>
      <c r="G107" s="13"/>
      <c r="H107" s="13"/>
      <c r="I107" s="13"/>
      <c r="M107" s="13"/>
    </row>
    <row r="108" spans="1:13" ht="15.75" customHeight="1">
      <c r="A108" s="13"/>
      <c r="E108" s="40"/>
      <c r="F108" s="13"/>
      <c r="G108" s="13"/>
      <c r="H108" s="13"/>
      <c r="I108" s="13"/>
      <c r="M108" s="13"/>
    </row>
    <row r="109" spans="1:13" ht="15.75" customHeight="1">
      <c r="A109" s="13"/>
      <c r="E109" s="40"/>
      <c r="F109" s="13"/>
      <c r="G109" s="13"/>
      <c r="H109" s="13"/>
      <c r="I109" s="13"/>
      <c r="M109" s="13"/>
    </row>
    <row r="110" spans="1:13" ht="15.75" customHeight="1">
      <c r="A110" s="13"/>
      <c r="E110" s="40"/>
      <c r="F110" s="13"/>
      <c r="G110" s="13"/>
      <c r="H110" s="13"/>
      <c r="I110" s="13"/>
      <c r="M110" s="13"/>
    </row>
    <row r="111" spans="1:13" ht="15.75" customHeight="1">
      <c r="A111" s="13"/>
      <c r="E111" s="40"/>
      <c r="F111" s="13"/>
      <c r="G111" s="13"/>
      <c r="H111" s="13"/>
      <c r="I111" s="13"/>
      <c r="M111" s="13"/>
    </row>
    <row r="112" spans="1:13" ht="15.75" customHeight="1">
      <c r="A112" s="13"/>
      <c r="E112" s="40"/>
      <c r="F112" s="13"/>
      <c r="G112" s="13"/>
      <c r="H112" s="13"/>
      <c r="I112" s="13"/>
      <c r="M112" s="13"/>
    </row>
    <row r="113" spans="1:13" ht="15.75" customHeight="1">
      <c r="A113" s="13"/>
      <c r="E113" s="40"/>
      <c r="F113" s="13"/>
      <c r="G113" s="13"/>
      <c r="H113" s="13"/>
      <c r="I113" s="13"/>
      <c r="M113" s="13"/>
    </row>
    <row r="114" spans="1:13" ht="15.75" customHeight="1">
      <c r="A114" s="13"/>
      <c r="E114" s="40"/>
      <c r="F114" s="13"/>
      <c r="G114" s="13"/>
      <c r="H114" s="13"/>
      <c r="I114" s="13"/>
      <c r="M114" s="13"/>
    </row>
    <row r="115" spans="1:13" ht="15.75" customHeight="1">
      <c r="A115" s="13"/>
      <c r="E115" s="40"/>
      <c r="F115" s="13"/>
      <c r="G115" s="13"/>
      <c r="H115" s="13"/>
      <c r="I115" s="13"/>
      <c r="M115" s="13"/>
    </row>
    <row r="116" spans="1:13" ht="15.75" customHeight="1">
      <c r="A116" s="13"/>
      <c r="E116" s="40"/>
      <c r="F116" s="13"/>
      <c r="G116" s="13"/>
      <c r="H116" s="13"/>
      <c r="I116" s="13"/>
      <c r="M116" s="13"/>
    </row>
    <row r="117" spans="1:13" ht="15.75" customHeight="1">
      <c r="A117" s="13"/>
      <c r="E117" s="40"/>
      <c r="F117" s="13"/>
      <c r="G117" s="13"/>
      <c r="H117" s="13"/>
      <c r="I117" s="13"/>
      <c r="M117" s="13"/>
    </row>
    <row r="118" spans="1:13" ht="15.75" customHeight="1">
      <c r="A118" s="13"/>
      <c r="E118" s="40"/>
      <c r="F118" s="13"/>
      <c r="G118" s="13"/>
      <c r="H118" s="13"/>
      <c r="I118" s="13"/>
      <c r="M118" s="13"/>
    </row>
    <row r="119" spans="1:13" ht="15.75" customHeight="1">
      <c r="A119" s="13"/>
      <c r="E119" s="40"/>
      <c r="F119" s="13"/>
      <c r="G119" s="13"/>
      <c r="H119" s="13"/>
      <c r="I119" s="13"/>
      <c r="M119" s="13"/>
    </row>
    <row r="120" spans="1:13" ht="15.75" customHeight="1">
      <c r="A120" s="13"/>
      <c r="E120" s="40"/>
      <c r="F120" s="13"/>
      <c r="G120" s="13"/>
      <c r="H120" s="13"/>
      <c r="I120" s="13"/>
      <c r="M120" s="13"/>
    </row>
    <row r="121" spans="1:13" ht="15.75" customHeight="1">
      <c r="A121" s="13"/>
      <c r="E121" s="40"/>
      <c r="F121" s="13"/>
      <c r="G121" s="13"/>
      <c r="H121" s="13"/>
      <c r="I121" s="13"/>
      <c r="M121" s="13"/>
    </row>
    <row r="122" spans="1:13" ht="15.75" customHeight="1">
      <c r="A122" s="13"/>
      <c r="E122" s="40"/>
      <c r="F122" s="13"/>
      <c r="G122" s="13"/>
      <c r="H122" s="13"/>
      <c r="I122" s="13"/>
      <c r="M122" s="13"/>
    </row>
    <row r="123" spans="1:13" ht="15.75" customHeight="1">
      <c r="A123" s="13"/>
      <c r="E123" s="40"/>
      <c r="F123" s="13"/>
      <c r="G123" s="13"/>
      <c r="H123" s="13"/>
      <c r="I123" s="13"/>
      <c r="M123" s="13"/>
    </row>
    <row r="124" spans="1:13" ht="15.75" customHeight="1">
      <c r="A124" s="13"/>
      <c r="E124" s="40"/>
      <c r="F124" s="13"/>
      <c r="G124" s="13"/>
      <c r="H124" s="13"/>
      <c r="I124" s="13"/>
      <c r="M124" s="13"/>
    </row>
    <row r="125" spans="1:13" ht="15.75" customHeight="1">
      <c r="A125" s="13"/>
      <c r="E125" s="40"/>
      <c r="F125" s="13"/>
      <c r="G125" s="13"/>
      <c r="H125" s="13"/>
      <c r="I125" s="13"/>
      <c r="M125" s="13"/>
    </row>
    <row r="126" spans="1:13" ht="15.75" customHeight="1">
      <c r="A126" s="13"/>
      <c r="E126" s="40"/>
      <c r="F126" s="13"/>
      <c r="G126" s="13"/>
      <c r="H126" s="13"/>
      <c r="I126" s="13"/>
      <c r="M126" s="13"/>
    </row>
    <row r="127" spans="1:13" ht="15.75" customHeight="1">
      <c r="A127" s="13"/>
      <c r="E127" s="40"/>
      <c r="F127" s="13"/>
      <c r="G127" s="13"/>
      <c r="H127" s="13"/>
      <c r="I127" s="13"/>
      <c r="M127" s="13"/>
    </row>
    <row r="128" spans="1:13" ht="15.75" customHeight="1">
      <c r="A128" s="13"/>
      <c r="E128" s="40"/>
      <c r="F128" s="13"/>
      <c r="G128" s="13"/>
      <c r="H128" s="13"/>
      <c r="I128" s="13"/>
      <c r="M128" s="13"/>
    </row>
    <row r="129" spans="1:13" ht="15.75" customHeight="1">
      <c r="A129" s="13"/>
      <c r="E129" s="40"/>
      <c r="F129" s="13"/>
      <c r="G129" s="13"/>
      <c r="H129" s="13"/>
      <c r="I129" s="13"/>
      <c r="M129" s="13"/>
    </row>
    <row r="130" spans="1:13" ht="15.75" customHeight="1">
      <c r="A130" s="13"/>
      <c r="E130" s="40"/>
      <c r="F130" s="13"/>
      <c r="G130" s="13"/>
      <c r="H130" s="13"/>
      <c r="I130" s="13"/>
      <c r="M130" s="13"/>
    </row>
    <row r="131" spans="1:13" ht="15.75" customHeight="1">
      <c r="A131" s="13"/>
      <c r="E131" s="40"/>
      <c r="F131" s="13"/>
      <c r="G131" s="13"/>
      <c r="H131" s="13"/>
      <c r="I131" s="13"/>
      <c r="M131" s="13"/>
    </row>
    <row r="132" spans="1:13" ht="15.75" customHeight="1">
      <c r="A132" s="13"/>
      <c r="E132" s="40"/>
      <c r="F132" s="13"/>
      <c r="G132" s="13"/>
      <c r="H132" s="13"/>
      <c r="I132" s="13"/>
      <c r="M132" s="13"/>
    </row>
    <row r="133" spans="1:13" ht="15.75" customHeight="1">
      <c r="A133" s="13"/>
      <c r="E133" s="40"/>
      <c r="F133" s="13"/>
      <c r="G133" s="13"/>
      <c r="H133" s="13"/>
      <c r="I133" s="13"/>
      <c r="M133" s="13"/>
    </row>
    <row r="134" spans="1:13" ht="15.75" customHeight="1">
      <c r="A134" s="13"/>
      <c r="E134" s="40"/>
      <c r="F134" s="13"/>
      <c r="G134" s="13"/>
      <c r="H134" s="13"/>
      <c r="I134" s="13"/>
      <c r="M134" s="13"/>
    </row>
    <row r="135" spans="1:13" ht="15.75" customHeight="1">
      <c r="A135" s="13"/>
      <c r="E135" s="40"/>
      <c r="F135" s="13"/>
      <c r="G135" s="13"/>
      <c r="H135" s="13"/>
      <c r="I135" s="13"/>
      <c r="M135" s="13"/>
    </row>
    <row r="136" spans="1:13" ht="15.75" customHeight="1">
      <c r="A136" s="13"/>
      <c r="E136" s="40"/>
      <c r="F136" s="13"/>
      <c r="G136" s="13"/>
      <c r="H136" s="13"/>
      <c r="I136" s="13"/>
      <c r="M136" s="13"/>
    </row>
    <row r="137" spans="1:13" ht="15.75" customHeight="1">
      <c r="A137" s="13"/>
      <c r="E137" s="40"/>
      <c r="F137" s="13"/>
      <c r="G137" s="13"/>
      <c r="H137" s="13"/>
      <c r="I137" s="13"/>
      <c r="M137" s="13"/>
    </row>
    <row r="138" spans="1:13" ht="15.75" customHeight="1">
      <c r="A138" s="13"/>
      <c r="E138" s="40"/>
      <c r="F138" s="13"/>
      <c r="G138" s="13"/>
      <c r="H138" s="13"/>
      <c r="I138" s="13"/>
      <c r="M138" s="13"/>
    </row>
    <row r="139" spans="1:13" ht="15.75" customHeight="1">
      <c r="A139" s="13"/>
      <c r="E139" s="40"/>
      <c r="F139" s="13"/>
      <c r="G139" s="13"/>
      <c r="H139" s="13"/>
      <c r="I139" s="13"/>
      <c r="M139" s="13"/>
    </row>
    <row r="140" spans="1:13" ht="15.75" customHeight="1">
      <c r="A140" s="13"/>
      <c r="E140" s="40"/>
      <c r="F140" s="13"/>
      <c r="G140" s="13"/>
      <c r="H140" s="13"/>
      <c r="I140" s="13"/>
      <c r="M140" s="13"/>
    </row>
    <row r="141" spans="1:13" ht="15.75" customHeight="1">
      <c r="A141" s="13"/>
      <c r="E141" s="40"/>
      <c r="F141" s="13"/>
      <c r="G141" s="13"/>
      <c r="H141" s="13"/>
      <c r="I141" s="13"/>
      <c r="M141" s="13"/>
    </row>
    <row r="142" spans="1:13" ht="15.75" customHeight="1">
      <c r="A142" s="13"/>
      <c r="E142" s="40"/>
      <c r="F142" s="13"/>
      <c r="G142" s="13"/>
      <c r="H142" s="13"/>
      <c r="I142" s="13"/>
      <c r="M142" s="13"/>
    </row>
    <row r="143" spans="1:13" ht="15.75" customHeight="1">
      <c r="A143" s="13"/>
      <c r="E143" s="40"/>
      <c r="F143" s="13"/>
      <c r="G143" s="13"/>
      <c r="H143" s="13"/>
      <c r="I143" s="13"/>
      <c r="M143" s="13"/>
    </row>
    <row r="144" spans="1:13" ht="15.75" customHeight="1">
      <c r="A144" s="13"/>
      <c r="E144" s="40"/>
      <c r="F144" s="13"/>
      <c r="G144" s="13"/>
      <c r="H144" s="13"/>
      <c r="I144" s="13"/>
      <c r="M144" s="13"/>
    </row>
    <row r="145" spans="1:13" ht="15.75" customHeight="1">
      <c r="A145" s="13"/>
      <c r="E145" s="40"/>
      <c r="F145" s="13"/>
      <c r="G145" s="13"/>
      <c r="H145" s="13"/>
      <c r="I145" s="13"/>
      <c r="M145" s="13"/>
    </row>
    <row r="146" spans="1:13" ht="15.75" customHeight="1">
      <c r="A146" s="13"/>
      <c r="E146" s="40"/>
      <c r="F146" s="13"/>
      <c r="G146" s="13"/>
      <c r="H146" s="13"/>
      <c r="I146" s="13"/>
      <c r="M146" s="13"/>
    </row>
    <row r="147" spans="1:13" ht="15.75" customHeight="1">
      <c r="A147" s="13"/>
      <c r="E147" s="40"/>
      <c r="F147" s="13"/>
      <c r="G147" s="13"/>
      <c r="H147" s="13"/>
      <c r="I147" s="13"/>
      <c r="M147" s="13"/>
    </row>
    <row r="148" spans="1:13" ht="15.75" customHeight="1">
      <c r="A148" s="13"/>
      <c r="E148" s="40"/>
      <c r="F148" s="13"/>
      <c r="G148" s="13"/>
      <c r="H148" s="13"/>
      <c r="I148" s="13"/>
      <c r="M148" s="13"/>
    </row>
    <row r="149" spans="1:13" ht="15.75" customHeight="1">
      <c r="A149" s="13"/>
      <c r="E149" s="40"/>
      <c r="F149" s="13"/>
      <c r="G149" s="13"/>
      <c r="H149" s="13"/>
      <c r="I149" s="13"/>
      <c r="M149" s="13"/>
    </row>
    <row r="150" spans="1:13" ht="15.75" customHeight="1">
      <c r="A150" s="13"/>
      <c r="E150" s="40"/>
      <c r="F150" s="13"/>
      <c r="G150" s="13"/>
      <c r="H150" s="13"/>
      <c r="I150" s="13"/>
      <c r="M150" s="13"/>
    </row>
    <row r="151" spans="1:13" ht="15.75" customHeight="1">
      <c r="A151" s="13"/>
      <c r="E151" s="40"/>
      <c r="F151" s="13"/>
      <c r="G151" s="13"/>
      <c r="H151" s="13"/>
      <c r="I151" s="13"/>
      <c r="M151" s="13"/>
    </row>
    <row r="152" spans="1:13" ht="15.75" customHeight="1">
      <c r="A152" s="13"/>
      <c r="E152" s="40"/>
      <c r="F152" s="13"/>
      <c r="G152" s="13"/>
      <c r="H152" s="13"/>
      <c r="I152" s="13"/>
      <c r="M152" s="13"/>
    </row>
    <row r="153" spans="1:13" ht="15.75" customHeight="1">
      <c r="A153" s="13"/>
      <c r="E153" s="40"/>
      <c r="F153" s="13"/>
      <c r="G153" s="13"/>
      <c r="H153" s="13"/>
      <c r="I153" s="13"/>
      <c r="M153" s="13"/>
    </row>
    <row r="154" spans="1:13" ht="15.75" customHeight="1">
      <c r="A154" s="13"/>
      <c r="E154" s="40"/>
      <c r="F154" s="13"/>
      <c r="G154" s="13"/>
      <c r="H154" s="13"/>
      <c r="I154" s="13"/>
      <c r="M154" s="13"/>
    </row>
    <row r="155" spans="1:13" ht="15.75" customHeight="1">
      <c r="A155" s="13"/>
      <c r="E155" s="40"/>
      <c r="F155" s="13"/>
      <c r="G155" s="13"/>
      <c r="H155" s="13"/>
      <c r="I155" s="13"/>
      <c r="M155" s="13"/>
    </row>
    <row r="156" spans="1:13" ht="15.75" customHeight="1">
      <c r="A156" s="13"/>
      <c r="E156" s="40"/>
      <c r="F156" s="13"/>
      <c r="G156" s="13"/>
      <c r="H156" s="13"/>
      <c r="I156" s="13"/>
      <c r="M156" s="13"/>
    </row>
    <row r="157" spans="1:13" ht="15.75" customHeight="1">
      <c r="A157" s="13"/>
      <c r="E157" s="40"/>
      <c r="F157" s="13"/>
      <c r="G157" s="13"/>
      <c r="H157" s="13"/>
      <c r="I157" s="13"/>
      <c r="M157" s="13"/>
    </row>
    <row r="158" spans="1:13" ht="15.75" customHeight="1">
      <c r="A158" s="13"/>
      <c r="E158" s="40"/>
      <c r="F158" s="13"/>
      <c r="G158" s="13"/>
      <c r="H158" s="13"/>
      <c r="I158" s="13"/>
      <c r="M158" s="13"/>
    </row>
    <row r="159" spans="1:13" ht="15.75" customHeight="1">
      <c r="A159" s="13"/>
      <c r="E159" s="40"/>
      <c r="F159" s="13"/>
      <c r="G159" s="13"/>
      <c r="H159" s="13"/>
      <c r="I159" s="13"/>
      <c r="M159" s="13"/>
    </row>
    <row r="160" spans="1:13" ht="15.75" customHeight="1">
      <c r="A160" s="13"/>
      <c r="E160" s="40"/>
      <c r="F160" s="13"/>
      <c r="G160" s="13"/>
      <c r="H160" s="13"/>
      <c r="I160" s="13"/>
      <c r="M160" s="13"/>
    </row>
    <row r="161" spans="1:13" ht="15.75" customHeight="1">
      <c r="A161" s="13"/>
      <c r="E161" s="40"/>
      <c r="F161" s="13"/>
      <c r="G161" s="13"/>
      <c r="H161" s="13"/>
      <c r="I161" s="13"/>
      <c r="M161" s="13"/>
    </row>
    <row r="162" spans="1:13" ht="15.75" customHeight="1">
      <c r="A162" s="13"/>
      <c r="E162" s="40"/>
      <c r="F162" s="13"/>
      <c r="G162" s="13"/>
      <c r="H162" s="13"/>
      <c r="I162" s="13"/>
      <c r="M162" s="13"/>
    </row>
    <row r="163" spans="1:13" ht="15.75" customHeight="1">
      <c r="A163" s="13"/>
      <c r="E163" s="40"/>
      <c r="F163" s="13"/>
      <c r="G163" s="13"/>
      <c r="H163" s="13"/>
      <c r="I163" s="13"/>
      <c r="M163" s="13"/>
    </row>
    <row r="164" spans="1:13" ht="15.75" customHeight="1">
      <c r="A164" s="13"/>
      <c r="E164" s="40"/>
      <c r="F164" s="13"/>
      <c r="G164" s="13"/>
      <c r="H164" s="13"/>
      <c r="I164" s="13"/>
      <c r="M164" s="13"/>
    </row>
    <row r="165" spans="1:13" ht="15.75" customHeight="1">
      <c r="A165" s="13"/>
      <c r="E165" s="40"/>
      <c r="F165" s="13"/>
      <c r="G165" s="13"/>
      <c r="H165" s="13"/>
      <c r="I165" s="13"/>
      <c r="M165" s="13"/>
    </row>
    <row r="166" spans="1:13" ht="15.75" customHeight="1">
      <c r="A166" s="13"/>
      <c r="E166" s="40"/>
      <c r="F166" s="13"/>
      <c r="G166" s="13"/>
      <c r="H166" s="13"/>
      <c r="I166" s="13"/>
      <c r="M166" s="13"/>
    </row>
    <row r="167" spans="1:13" ht="15.75" customHeight="1">
      <c r="A167" s="13"/>
      <c r="E167" s="40"/>
      <c r="F167" s="13"/>
      <c r="G167" s="13"/>
      <c r="H167" s="13"/>
      <c r="I167" s="13"/>
      <c r="M167" s="13"/>
    </row>
    <row r="168" spans="1:13" ht="15.75" customHeight="1">
      <c r="A168" s="13"/>
      <c r="E168" s="40"/>
      <c r="F168" s="13"/>
      <c r="G168" s="13"/>
      <c r="H168" s="13"/>
      <c r="I168" s="13"/>
      <c r="M168" s="13"/>
    </row>
    <row r="169" spans="1:13" ht="15.75" customHeight="1">
      <c r="A169" s="13"/>
      <c r="E169" s="40"/>
      <c r="F169" s="13"/>
      <c r="G169" s="13"/>
      <c r="H169" s="13"/>
      <c r="I169" s="13"/>
      <c r="M169" s="13"/>
    </row>
    <row r="170" spans="1:13" ht="15.75" customHeight="1">
      <c r="A170" s="13"/>
      <c r="E170" s="40"/>
      <c r="F170" s="13"/>
      <c r="G170" s="13"/>
      <c r="H170" s="13"/>
      <c r="I170" s="13"/>
      <c r="M170" s="13"/>
    </row>
    <row r="171" spans="1:13" ht="15.75" customHeight="1">
      <c r="A171" s="13"/>
      <c r="E171" s="40"/>
      <c r="F171" s="13"/>
      <c r="G171" s="13"/>
      <c r="H171" s="13"/>
      <c r="I171" s="13"/>
      <c r="M171" s="13"/>
    </row>
    <row r="172" spans="1:13" ht="15.75" customHeight="1">
      <c r="A172" s="13"/>
      <c r="E172" s="40"/>
      <c r="F172" s="13"/>
      <c r="G172" s="13"/>
      <c r="H172" s="13"/>
      <c r="I172" s="13"/>
      <c r="M172" s="13"/>
    </row>
    <row r="173" spans="1:13" ht="15.75" customHeight="1">
      <c r="A173" s="13"/>
      <c r="E173" s="40"/>
      <c r="F173" s="13"/>
      <c r="G173" s="13"/>
      <c r="H173" s="13"/>
      <c r="I173" s="13"/>
      <c r="M173" s="13"/>
    </row>
    <row r="174" spans="1:13" ht="15.75" customHeight="1">
      <c r="A174" s="13"/>
      <c r="E174" s="40"/>
      <c r="F174" s="13"/>
      <c r="G174" s="13"/>
      <c r="H174" s="13"/>
      <c r="I174" s="13"/>
      <c r="M174" s="13"/>
    </row>
    <row r="175" spans="1:13" ht="15.75" customHeight="1">
      <c r="A175" s="13"/>
      <c r="E175" s="40"/>
      <c r="F175" s="13"/>
      <c r="G175" s="13"/>
      <c r="H175" s="13"/>
      <c r="I175" s="13"/>
      <c r="M175" s="13"/>
    </row>
    <row r="176" spans="1:13" ht="15.75" customHeight="1">
      <c r="A176" s="13"/>
      <c r="E176" s="40"/>
      <c r="F176" s="13"/>
      <c r="G176" s="13"/>
      <c r="H176" s="13"/>
      <c r="I176" s="13"/>
      <c r="M176" s="13"/>
    </row>
    <row r="177" spans="1:13" ht="15.75" customHeight="1">
      <c r="A177" s="13"/>
      <c r="E177" s="40"/>
      <c r="F177" s="13"/>
      <c r="G177" s="13"/>
      <c r="H177" s="13"/>
      <c r="I177" s="13"/>
      <c r="M177" s="13"/>
    </row>
    <row r="178" spans="1:13" ht="15.75" customHeight="1">
      <c r="A178" s="13"/>
      <c r="E178" s="40"/>
      <c r="F178" s="13"/>
      <c r="G178" s="13"/>
      <c r="H178" s="13"/>
      <c r="I178" s="13"/>
      <c r="M178" s="13"/>
    </row>
    <row r="179" spans="1:13" ht="15.75" customHeight="1">
      <c r="A179" s="13"/>
      <c r="E179" s="40"/>
      <c r="F179" s="13"/>
      <c r="G179" s="13"/>
      <c r="H179" s="13"/>
      <c r="I179" s="13"/>
      <c r="M179" s="13"/>
    </row>
    <row r="180" spans="1:13" ht="15.75" customHeight="1">
      <c r="A180" s="13"/>
      <c r="E180" s="40"/>
      <c r="F180" s="13"/>
      <c r="G180" s="13"/>
      <c r="H180" s="13"/>
      <c r="I180" s="13"/>
      <c r="M180" s="13"/>
    </row>
    <row r="181" spans="1:13" ht="15.75" customHeight="1">
      <c r="A181" s="13"/>
      <c r="E181" s="40"/>
      <c r="F181" s="13"/>
      <c r="G181" s="13"/>
      <c r="H181" s="13"/>
      <c r="I181" s="13"/>
      <c r="M181" s="13"/>
    </row>
    <row r="182" spans="1:13" ht="15.75" customHeight="1">
      <c r="A182" s="13"/>
      <c r="E182" s="40"/>
      <c r="F182" s="13"/>
      <c r="G182" s="13"/>
      <c r="H182" s="13"/>
      <c r="I182" s="13"/>
      <c r="M182" s="13"/>
    </row>
    <row r="183" spans="1:13" ht="15.75" customHeight="1">
      <c r="A183" s="13"/>
      <c r="E183" s="40"/>
      <c r="F183" s="13"/>
      <c r="G183" s="13"/>
      <c r="H183" s="13"/>
      <c r="I183" s="13"/>
      <c r="M183" s="13"/>
    </row>
    <row r="184" spans="1:13" ht="15.75" customHeight="1">
      <c r="A184" s="13"/>
      <c r="E184" s="40"/>
      <c r="F184" s="13"/>
      <c r="G184" s="13"/>
      <c r="H184" s="13"/>
      <c r="I184" s="13"/>
      <c r="M184" s="13"/>
    </row>
    <row r="185" spans="1:13" ht="15.75" customHeight="1">
      <c r="A185" s="13"/>
      <c r="E185" s="40"/>
      <c r="F185" s="13"/>
      <c r="G185" s="13"/>
      <c r="H185" s="13"/>
      <c r="I185" s="13"/>
      <c r="M185" s="13"/>
    </row>
    <row r="186" spans="1:13" ht="15.75" customHeight="1">
      <c r="A186" s="13"/>
      <c r="E186" s="40"/>
      <c r="F186" s="13"/>
      <c r="G186" s="13"/>
      <c r="H186" s="13"/>
      <c r="I186" s="13"/>
      <c r="M186" s="13"/>
    </row>
    <row r="187" spans="1:13" ht="15.75" customHeight="1">
      <c r="A187" s="13"/>
      <c r="E187" s="40"/>
      <c r="F187" s="13"/>
      <c r="G187" s="13"/>
      <c r="H187" s="13"/>
      <c r="I187" s="13"/>
      <c r="M187" s="13"/>
    </row>
    <row r="188" spans="1:13" ht="15.75" customHeight="1">
      <c r="A188" s="13"/>
      <c r="E188" s="40"/>
      <c r="F188" s="13"/>
      <c r="G188" s="13"/>
      <c r="H188" s="13"/>
      <c r="I188" s="13"/>
      <c r="M188" s="13"/>
    </row>
    <row r="189" spans="1:13" ht="15.75" customHeight="1">
      <c r="A189" s="13"/>
      <c r="E189" s="40"/>
      <c r="F189" s="13"/>
      <c r="G189" s="13"/>
      <c r="H189" s="13"/>
      <c r="I189" s="13"/>
      <c r="M189" s="13"/>
    </row>
    <row r="190" spans="1:13" ht="15.75" customHeight="1">
      <c r="A190" s="13"/>
      <c r="E190" s="40"/>
      <c r="F190" s="13"/>
      <c r="G190" s="13"/>
      <c r="H190" s="13"/>
      <c r="I190" s="13"/>
      <c r="M190" s="13"/>
    </row>
    <row r="191" spans="1:13" ht="15.75" customHeight="1">
      <c r="A191" s="13"/>
      <c r="E191" s="40"/>
      <c r="F191" s="13"/>
      <c r="G191" s="13"/>
      <c r="H191" s="13"/>
      <c r="I191" s="13"/>
      <c r="M191" s="13"/>
    </row>
    <row r="192" spans="1:13" ht="15.75" customHeight="1">
      <c r="A192" s="13"/>
      <c r="E192" s="40"/>
      <c r="F192" s="13"/>
      <c r="G192" s="13"/>
      <c r="H192" s="13"/>
      <c r="I192" s="13"/>
      <c r="M192" s="13"/>
    </row>
    <row r="193" spans="1:13" ht="15.75" customHeight="1">
      <c r="A193" s="13"/>
      <c r="E193" s="40"/>
      <c r="F193" s="13"/>
      <c r="G193" s="13"/>
      <c r="H193" s="13"/>
      <c r="I193" s="13"/>
      <c r="M193" s="13"/>
    </row>
    <row r="194" spans="1:13" ht="15.75" customHeight="1">
      <c r="A194" s="13"/>
      <c r="E194" s="40"/>
      <c r="F194" s="13"/>
      <c r="G194" s="13"/>
      <c r="H194" s="13"/>
      <c r="I194" s="13"/>
      <c r="M194" s="13"/>
    </row>
    <row r="195" spans="1:13" ht="15.75" customHeight="1">
      <c r="A195" s="13"/>
      <c r="E195" s="40"/>
      <c r="F195" s="13"/>
      <c r="G195" s="13"/>
      <c r="H195" s="13"/>
      <c r="I195" s="13"/>
      <c r="M195" s="13"/>
    </row>
    <row r="196" spans="1:13" ht="15.75" customHeight="1">
      <c r="A196" s="13"/>
      <c r="E196" s="40"/>
      <c r="F196" s="13"/>
      <c r="G196" s="13"/>
      <c r="H196" s="13"/>
      <c r="I196" s="13"/>
      <c r="M196" s="13"/>
    </row>
    <row r="197" spans="1:13" ht="15.75" customHeight="1">
      <c r="A197" s="13"/>
      <c r="E197" s="40"/>
      <c r="F197" s="13"/>
      <c r="G197" s="13"/>
      <c r="H197" s="13"/>
      <c r="I197" s="13"/>
      <c r="M197" s="13"/>
    </row>
    <row r="198" spans="1:13" ht="15.75" customHeight="1">
      <c r="A198" s="13"/>
      <c r="E198" s="40"/>
      <c r="F198" s="13"/>
      <c r="G198" s="13"/>
      <c r="H198" s="13"/>
      <c r="I198" s="13"/>
      <c r="M198" s="13"/>
    </row>
    <row r="199" spans="1:13" ht="15.75" customHeight="1">
      <c r="A199" s="13"/>
      <c r="E199" s="40"/>
      <c r="F199" s="13"/>
      <c r="G199" s="13"/>
      <c r="H199" s="13"/>
      <c r="I199" s="13"/>
      <c r="M199" s="13"/>
    </row>
    <row r="200" spans="1:13" ht="15.75" customHeight="1">
      <c r="A200" s="13"/>
      <c r="E200" s="40"/>
      <c r="F200" s="13"/>
      <c r="G200" s="13"/>
      <c r="H200" s="13"/>
      <c r="I200" s="13"/>
      <c r="M200" s="13"/>
    </row>
    <row r="201" spans="1:13" ht="15.75" customHeight="1">
      <c r="A201" s="13"/>
      <c r="E201" s="40"/>
      <c r="F201" s="13"/>
      <c r="G201" s="13"/>
      <c r="H201" s="13"/>
      <c r="I201" s="13"/>
      <c r="M201" s="13"/>
    </row>
    <row r="202" spans="1:13" ht="15.75" customHeight="1">
      <c r="A202" s="13"/>
      <c r="E202" s="40"/>
      <c r="F202" s="13"/>
      <c r="G202" s="13"/>
      <c r="H202" s="13"/>
      <c r="I202" s="13"/>
      <c r="M202" s="13"/>
    </row>
    <row r="203" spans="1:13" ht="15.75" customHeight="1">
      <c r="A203" s="13"/>
      <c r="E203" s="40"/>
      <c r="F203" s="13"/>
      <c r="G203" s="13"/>
      <c r="H203" s="13"/>
      <c r="I203" s="13"/>
      <c r="M203" s="13"/>
    </row>
    <row r="204" spans="1:13" ht="15.75" customHeight="1">
      <c r="A204" s="13"/>
      <c r="E204" s="40"/>
      <c r="F204" s="13"/>
      <c r="G204" s="13"/>
      <c r="H204" s="13"/>
      <c r="I204" s="13"/>
      <c r="M204" s="13"/>
    </row>
    <row r="205" spans="1:13" ht="15.75" customHeight="1">
      <c r="A205" s="13"/>
      <c r="E205" s="40"/>
      <c r="F205" s="13"/>
      <c r="G205" s="13"/>
      <c r="H205" s="13"/>
      <c r="I205" s="13"/>
      <c r="M205" s="13"/>
    </row>
    <row r="206" spans="1:13" ht="15.75" customHeight="1">
      <c r="A206" s="13"/>
      <c r="E206" s="40"/>
      <c r="F206" s="13"/>
      <c r="G206" s="13"/>
      <c r="H206" s="13"/>
      <c r="I206" s="13"/>
      <c r="M206" s="13"/>
    </row>
    <row r="207" spans="1:13" ht="15.75" customHeight="1">
      <c r="A207" s="13"/>
      <c r="E207" s="40"/>
      <c r="F207" s="13"/>
      <c r="G207" s="13"/>
      <c r="H207" s="13"/>
      <c r="I207" s="13"/>
      <c r="M207" s="13"/>
    </row>
    <row r="208" spans="1:13" ht="15.75" customHeight="1">
      <c r="A208" s="13"/>
      <c r="E208" s="40"/>
      <c r="F208" s="13"/>
      <c r="G208" s="13"/>
      <c r="H208" s="13"/>
      <c r="I208" s="13"/>
      <c r="M208" s="13"/>
    </row>
    <row r="209" spans="1:13" ht="15.75" customHeight="1">
      <c r="A209" s="13"/>
      <c r="E209" s="40"/>
      <c r="F209" s="13"/>
      <c r="G209" s="13"/>
      <c r="H209" s="13"/>
      <c r="I209" s="13"/>
      <c r="M209" s="13"/>
    </row>
    <row r="210" spans="1:13" ht="15.75" customHeight="1">
      <c r="A210" s="13"/>
      <c r="E210" s="40"/>
      <c r="F210" s="13"/>
      <c r="G210" s="13"/>
      <c r="H210" s="13"/>
      <c r="I210" s="13"/>
      <c r="M210" s="13"/>
    </row>
    <row r="211" spans="1:13" ht="15.75" customHeight="1">
      <c r="A211" s="13"/>
      <c r="E211" s="40"/>
      <c r="F211" s="13"/>
      <c r="G211" s="13"/>
      <c r="H211" s="13"/>
      <c r="I211" s="13"/>
      <c r="M211" s="13"/>
    </row>
    <row r="212" spans="1:13" ht="15.75" customHeight="1">
      <c r="A212" s="13"/>
      <c r="E212" s="40"/>
      <c r="F212" s="13"/>
      <c r="G212" s="13"/>
      <c r="H212" s="13"/>
      <c r="I212" s="13"/>
      <c r="M212" s="13"/>
    </row>
    <row r="213" spans="1:13" ht="15.75" customHeight="1"/>
    <row r="214" spans="1:13" ht="15.75" customHeight="1"/>
    <row r="215" spans="1:13" ht="15.75" customHeight="1"/>
    <row r="216" spans="1:13" ht="15.75" customHeight="1"/>
    <row r="217" spans="1:13" ht="15.75" customHeight="1"/>
    <row r="218" spans="1:13" ht="15.75" customHeight="1"/>
    <row r="219" spans="1:13" ht="15.75" customHeight="1"/>
    <row r="220" spans="1:13" ht="15.75" customHeight="1"/>
    <row r="221" spans="1:13" ht="15.75" customHeight="1"/>
    <row r="222" spans="1:13" ht="15.75" customHeight="1"/>
    <row r="223" spans="1:13" ht="15.75" customHeight="1"/>
    <row r="224" spans="1:1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RrqpgXy7B4jOEbHHQrDZHXvpNsoEIp+RS0zgIQkjTfs2JR9DUkMd3nr1+5gAnf7hZGh1F8Qp1waHCkvrEiwnFg==" saltValue="vlJsL0NxuFNsul3G5xMpjA==" spinCount="100000" sheet="1" objects="1" scenarios="1"/>
  <mergeCells count="10">
    <mergeCell ref="M1:N1"/>
    <mergeCell ref="M2:N2"/>
    <mergeCell ref="A1:D2"/>
    <mergeCell ref="E1:E2"/>
    <mergeCell ref="F1:G1"/>
    <mergeCell ref="F2:G2"/>
    <mergeCell ref="J1:K1"/>
    <mergeCell ref="J2:K2"/>
    <mergeCell ref="H1:I1"/>
    <mergeCell ref="H2:I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baseColWidth="10" defaultColWidth="14.42578125" defaultRowHeight="15" customHeight="1"/>
  <cols>
    <col min="1" max="1" width="7.140625" customWidth="1"/>
    <col min="2" max="2" width="42.28515625" customWidth="1"/>
    <col min="3" max="3" width="11.42578125" customWidth="1"/>
    <col min="4" max="11" width="10.140625" customWidth="1"/>
  </cols>
  <sheetData>
    <row r="1" spans="1:26">
      <c r="B1" s="44" t="s">
        <v>954</v>
      </c>
      <c r="C1" s="45" t="s">
        <v>955</v>
      </c>
      <c r="D1" s="12" t="s">
        <v>956</v>
      </c>
      <c r="E1" s="12" t="s">
        <v>957</v>
      </c>
      <c r="F1" s="12" t="s">
        <v>958</v>
      </c>
      <c r="G1" s="12" t="s">
        <v>959</v>
      </c>
      <c r="H1" s="12" t="s">
        <v>960</v>
      </c>
      <c r="I1" s="12" t="s">
        <v>961</v>
      </c>
      <c r="J1" s="12" t="s">
        <v>962</v>
      </c>
      <c r="K1" s="12" t="s">
        <v>963</v>
      </c>
    </row>
    <row r="2" spans="1:26">
      <c r="A2" s="2"/>
      <c r="B2" s="44"/>
      <c r="C2" s="46"/>
      <c r="D2" s="12"/>
      <c r="E2" s="12"/>
      <c r="F2" s="12"/>
      <c r="G2" s="12"/>
      <c r="H2" s="12"/>
      <c r="I2" s="12"/>
      <c r="J2" s="12"/>
      <c r="K2" s="1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6">
        <v>1</v>
      </c>
      <c r="B3" s="17" t="s">
        <v>19</v>
      </c>
      <c r="C3" s="47">
        <f t="shared" ref="C3:C80" si="0">SUM(D3:K3)</f>
        <v>27032.5</v>
      </c>
      <c r="D3" s="12">
        <f>SUMIF(BEF!D:D,B3,BEF!E:E)</f>
        <v>2305.5</v>
      </c>
      <c r="E3" s="12">
        <f>SUMIF(BEG!D:D,B3,BEG!E:E)</f>
        <v>4800</v>
      </c>
      <c r="F3" s="12">
        <f>SUMIF(MIF!D:D,B3,MIF!E:E)</f>
        <v>4685.5</v>
      </c>
      <c r="G3" s="12">
        <f>SUMIF(MIG!D:D,B3,MIG!E:E)</f>
        <v>3461.5</v>
      </c>
      <c r="H3" s="12">
        <f>SUMIF(CAF!D:D,B3,CAF!E:E)</f>
        <v>2973</v>
      </c>
      <c r="I3" s="12">
        <f>SUMIF(CAG!D:D,B3,CAG!E:E)</f>
        <v>5238.5</v>
      </c>
      <c r="J3" s="12">
        <f>SUMIF(JUF!D:D,B3,JUF!E:E)</f>
        <v>1464.5</v>
      </c>
      <c r="K3" s="12">
        <f>SUMIF(JUG!D:D,B3,JUG!E:E)</f>
        <v>2104</v>
      </c>
    </row>
    <row r="4" spans="1:26">
      <c r="A4" s="16">
        <v>2</v>
      </c>
      <c r="B4" s="17" t="s">
        <v>57</v>
      </c>
      <c r="C4" s="47">
        <f t="shared" si="0"/>
        <v>18046</v>
      </c>
      <c r="D4" s="12">
        <f>SUMIF(BEF!D:D,B4,BEF!E:E)</f>
        <v>1529.5</v>
      </c>
      <c r="E4" s="12">
        <f>SUMIF(BEG!D:D,B4,BEG!E:E)</f>
        <v>447</v>
      </c>
      <c r="F4" s="12">
        <f>SUMIF(MIF!D:D,B4,MIF!E:E)</f>
        <v>363</v>
      </c>
      <c r="G4" s="12">
        <f>SUMIF(MIG!D:D,B4,MIG!E:E)</f>
        <v>3773.5</v>
      </c>
      <c r="H4" s="12">
        <f>SUMIF(CAF!D:D,B4,CAF!E:E)</f>
        <v>3675.5</v>
      </c>
      <c r="I4" s="12">
        <f>SUMIF(CAG!D:D,B4,CAG!E:E)</f>
        <v>5786</v>
      </c>
      <c r="J4" s="12">
        <f>SUMIF(JUF!D:D,B4,JUF!E:E)</f>
        <v>119.5</v>
      </c>
      <c r="K4" s="12">
        <f>SUMIF(JUG!D:D,B4,JUG!E:E)</f>
        <v>2352</v>
      </c>
    </row>
    <row r="5" spans="1:26">
      <c r="A5" s="16">
        <v>3</v>
      </c>
      <c r="B5" s="17" t="s">
        <v>45</v>
      </c>
      <c r="C5" s="47">
        <f t="shared" si="0"/>
        <v>14568</v>
      </c>
      <c r="D5" s="12">
        <f>SUMIF(BEF!D:D,B5,BEF!E:E)</f>
        <v>653.5</v>
      </c>
      <c r="E5" s="12">
        <f>SUMIF(BEG!D:D,B5,BEG!E:E)</f>
        <v>782</v>
      </c>
      <c r="F5" s="12">
        <f>SUMIF(MIF!D:D,B5,MIF!E:E)</f>
        <v>1905</v>
      </c>
      <c r="G5" s="12">
        <f>SUMIF(MIG!D:D,B5,MIG!E:E)</f>
        <v>3873</v>
      </c>
      <c r="H5" s="12">
        <f>SUMIF(CAF!D:D,B5,CAF!E:E)</f>
        <v>2114</v>
      </c>
      <c r="I5" s="12">
        <f>SUMIF(CAG!D:D,B5,CAG!E:E)</f>
        <v>2546.5</v>
      </c>
      <c r="J5" s="12">
        <f>SUMIF(JUF!D:D,B5,JUF!E:E)</f>
        <v>0</v>
      </c>
      <c r="K5" s="12">
        <f>SUMIF(JUG!D:D,B5,JUG!E:E)</f>
        <v>2694</v>
      </c>
    </row>
    <row r="6" spans="1:26">
      <c r="A6" s="16">
        <v>4</v>
      </c>
      <c r="B6" s="17" t="s">
        <v>95</v>
      </c>
      <c r="C6" s="47">
        <f t="shared" si="0"/>
        <v>9776.5</v>
      </c>
      <c r="D6" s="12">
        <f>SUMIF(BEF!D:D,B6,BEF!E:E)</f>
        <v>84</v>
      </c>
      <c r="E6" s="12">
        <f>SUMIF(BEG!D:D,B6,BEG!E:E)</f>
        <v>305</v>
      </c>
      <c r="F6" s="12">
        <f>SUMIF(MIF!D:D,B6,MIF!E:E)</f>
        <v>872.5</v>
      </c>
      <c r="G6" s="12">
        <f>SUMIF(MIG!D:D,B6,MIG!E:E)</f>
        <v>1701.5</v>
      </c>
      <c r="H6" s="12">
        <f>SUMIF(CAF!D:D,B6,CAF!E:E)</f>
        <v>1651.5</v>
      </c>
      <c r="I6" s="12">
        <f>SUMIF(CAG!D:D,B6,CAG!E:E)</f>
        <v>625.5</v>
      </c>
      <c r="J6" s="12">
        <f>SUMIF(JUF!D:D,B6,JUF!E:E)</f>
        <v>2113.5</v>
      </c>
      <c r="K6" s="12">
        <f>SUMIF(JUG!D:D,B6,JUG!E:E)</f>
        <v>2423</v>
      </c>
    </row>
    <row r="7" spans="1:26">
      <c r="A7" s="16">
        <v>5</v>
      </c>
      <c r="B7" s="17" t="s">
        <v>28</v>
      </c>
      <c r="C7" s="47">
        <f t="shared" si="0"/>
        <v>8656.5</v>
      </c>
      <c r="D7" s="12">
        <f>SUMIF(BEF!D:D,B7,BEF!E:E)</f>
        <v>2066</v>
      </c>
      <c r="E7" s="12">
        <f>SUMIF(BEG!D:D,B7,BEG!E:E)</f>
        <v>1233.5</v>
      </c>
      <c r="F7" s="12">
        <f>SUMIF(MIF!D:D,B7,MIF!E:E)</f>
        <v>1371.5</v>
      </c>
      <c r="G7" s="12">
        <f>SUMIF(MIG!D:D,B7,MIG!E:E)</f>
        <v>2032</v>
      </c>
      <c r="H7" s="12">
        <f>SUMIF(CAF!D:D,B7,CAF!E:E)</f>
        <v>64</v>
      </c>
      <c r="I7" s="12">
        <f>SUMIF(CAG!D:D,B7,CAG!E:E)</f>
        <v>527</v>
      </c>
      <c r="J7" s="12">
        <f>SUMIF(JUF!D:D,B7,JUF!E:E)</f>
        <v>0</v>
      </c>
      <c r="K7" s="12">
        <f>SUMIF(JUG!D:D,B7,JUG!E:E)</f>
        <v>1362.5</v>
      </c>
    </row>
    <row r="8" spans="1:26">
      <c r="A8" s="16">
        <v>6</v>
      </c>
      <c r="B8" s="17" t="s">
        <v>48</v>
      </c>
      <c r="C8" s="47">
        <f t="shared" si="0"/>
        <v>6769</v>
      </c>
      <c r="D8" s="12">
        <f>SUMIF(BEF!D:D,B8,BEF!E:E)</f>
        <v>846.5</v>
      </c>
      <c r="E8" s="12">
        <f>SUMIF(BEG!D:D,B8,BEG!E:E)</f>
        <v>679</v>
      </c>
      <c r="F8" s="12">
        <f>SUMIF(MIF!D:D,B8,MIF!E:E)</f>
        <v>1993.5</v>
      </c>
      <c r="G8" s="12">
        <f>SUMIF(MIG!D:D,B8,MIG!E:E)</f>
        <v>2298</v>
      </c>
      <c r="H8" s="12">
        <f>SUMIF(CAF!D:D,B8,CAF!E:E)</f>
        <v>0</v>
      </c>
      <c r="I8" s="12">
        <f>SUMIF(CAG!D:D,B8,CAG!E:E)</f>
        <v>652</v>
      </c>
      <c r="J8" s="12">
        <f>SUMIF(JUF!D:D,B8,JUF!E:E)</f>
        <v>300</v>
      </c>
      <c r="K8" s="12">
        <f>SUMIF(JUG!D:D,B8,JUG!E:E)</f>
        <v>0</v>
      </c>
    </row>
    <row r="9" spans="1:26">
      <c r="A9" s="16">
        <v>7</v>
      </c>
      <c r="B9" s="17" t="s">
        <v>90</v>
      </c>
      <c r="C9" s="47">
        <f t="shared" si="0"/>
        <v>6425.5</v>
      </c>
      <c r="D9" s="12">
        <f>SUMIF(BEF!D:D,B9,BEF!E:E)</f>
        <v>1446.5</v>
      </c>
      <c r="E9" s="12">
        <f>SUMIF(BEG!D:D,B9,BEG!E:E)</f>
        <v>492</v>
      </c>
      <c r="F9" s="12">
        <f>SUMIF(MIF!D:D,B9,MIF!E:E)</f>
        <v>227</v>
      </c>
      <c r="G9" s="12">
        <f>SUMIF(MIG!D:D,B9,MIG!E:E)</f>
        <v>1253.5</v>
      </c>
      <c r="H9" s="12">
        <f>SUMIF(CAF!D:D,B9,CAF!E:E)</f>
        <v>0</v>
      </c>
      <c r="I9" s="12">
        <f>SUMIF(CAG!D:D,B9,CAG!E:E)</f>
        <v>2124.5</v>
      </c>
      <c r="J9" s="12">
        <f>SUMIF(JUF!D:D,B9,JUF!E:E)</f>
        <v>106</v>
      </c>
      <c r="K9" s="12">
        <f>SUMIF(JUG!D:D,B9,JUG!E:E)</f>
        <v>776</v>
      </c>
    </row>
    <row r="10" spans="1:26">
      <c r="A10" s="16">
        <v>8</v>
      </c>
      <c r="B10" s="17" t="s">
        <v>39</v>
      </c>
      <c r="C10" s="47">
        <f t="shared" si="0"/>
        <v>6110</v>
      </c>
      <c r="D10" s="12">
        <f>SUMIF(BEF!D:D,B10,BEF!E:E)</f>
        <v>96</v>
      </c>
      <c r="E10" s="12">
        <f>SUMIF(BEG!D:D,B10,BEG!E:E)</f>
        <v>795</v>
      </c>
      <c r="F10" s="12">
        <f>SUMIF(MIF!D:D,B10,MIF!E:E)</f>
        <v>2104.5</v>
      </c>
      <c r="G10" s="12">
        <f>SUMIF(MIG!D:D,B10,MIG!E:E)</f>
        <v>2629.5</v>
      </c>
      <c r="H10" s="12">
        <f>SUMIF(CAF!D:D,B10,CAF!E:E)</f>
        <v>485</v>
      </c>
      <c r="I10" s="12">
        <f>SUMIF(CAG!D:D,B10,CAG!E:E)</f>
        <v>0</v>
      </c>
      <c r="J10" s="12">
        <f>SUMIF(JUF!D:D,B10,JUF!E:E)</f>
        <v>0</v>
      </c>
      <c r="K10" s="12">
        <f>SUMIF(JUG!D:D,B10,JUG!E:E)</f>
        <v>0</v>
      </c>
    </row>
    <row r="11" spans="1:26">
      <c r="A11" s="16">
        <v>9</v>
      </c>
      <c r="B11" s="17" t="s">
        <v>114</v>
      </c>
      <c r="C11" s="47">
        <f t="shared" si="0"/>
        <v>5662.5</v>
      </c>
      <c r="D11" s="12">
        <f>SUMIF(BEF!D:D,B11,BEF!E:E)</f>
        <v>1072.5</v>
      </c>
      <c r="E11" s="12">
        <f>SUMIF(BEG!D:D,B11,BEG!E:E)</f>
        <v>183</v>
      </c>
      <c r="F11" s="12">
        <f>SUMIF(MIF!D:D,B11,MIF!E:E)</f>
        <v>163</v>
      </c>
      <c r="G11" s="12">
        <f>SUMIF(MIG!D:D,B11,MIG!E:E)</f>
        <v>1001.5</v>
      </c>
      <c r="H11" s="12">
        <f>SUMIF(CAF!D:D,B11,CAF!E:E)</f>
        <v>0</v>
      </c>
      <c r="I11" s="12">
        <f>SUMIF(CAG!D:D,B11,CAG!E:E)</f>
        <v>1082.5</v>
      </c>
      <c r="J11" s="12">
        <f>SUMIF(JUF!D:D,B11,JUF!E:E)</f>
        <v>196.5</v>
      </c>
      <c r="K11" s="12">
        <f>SUMIF(JUG!D:D,B11,JUG!E:E)</f>
        <v>1963.5</v>
      </c>
    </row>
    <row r="12" spans="1:26">
      <c r="A12" s="16">
        <v>10</v>
      </c>
      <c r="B12" s="17" t="s">
        <v>141</v>
      </c>
      <c r="C12" s="47">
        <f t="shared" si="0"/>
        <v>5478.5</v>
      </c>
      <c r="D12" s="12">
        <f>SUMIF(BEF!D:D,B12,BEF!E:E)</f>
        <v>630</v>
      </c>
      <c r="E12" s="12">
        <f>SUMIF(BEG!D:D,B12,BEG!E:E)</f>
        <v>948</v>
      </c>
      <c r="F12" s="12">
        <f>SUMIF(MIF!D:D,B12,MIF!E:E)</f>
        <v>328.5</v>
      </c>
      <c r="G12" s="12">
        <f>SUMIF(MIG!D:D,B12,MIG!E:E)</f>
        <v>1431</v>
      </c>
      <c r="H12" s="12">
        <f>SUMIF(CAF!D:D,B12,CAF!E:E)</f>
        <v>220</v>
      </c>
      <c r="I12" s="12">
        <f>SUMIF(CAG!D:D,B12,CAG!E:E)</f>
        <v>1421.5</v>
      </c>
      <c r="J12" s="12">
        <f>SUMIF(JUF!D:D,B12,JUF!E:E)</f>
        <v>0</v>
      </c>
      <c r="K12" s="12">
        <f>SUMIF(JUG!D:D,B12,JUG!E:E)</f>
        <v>499.5</v>
      </c>
    </row>
    <row r="13" spans="1:26">
      <c r="A13" s="2">
        <v>11</v>
      </c>
      <c r="B13" s="24" t="s">
        <v>23</v>
      </c>
      <c r="C13" s="47">
        <f t="shared" si="0"/>
        <v>4996.5</v>
      </c>
      <c r="D13" s="12">
        <f>SUMIF(BEF!D:D,B13,BEF!E:E)</f>
        <v>1373</v>
      </c>
      <c r="E13" s="12">
        <f>SUMIF(BEG!D:D,B13,BEG!E:E)</f>
        <v>1295</v>
      </c>
      <c r="F13" s="12">
        <f>SUMIF(MIF!D:D,B13,MIF!E:E)</f>
        <v>1248</v>
      </c>
      <c r="G13" s="12">
        <f>SUMIF(MIG!D:D,B13,MIG!E:E)</f>
        <v>223.5</v>
      </c>
      <c r="H13" s="12">
        <f>SUMIF(CAF!D:D,B13,CAF!E:E)</f>
        <v>250</v>
      </c>
      <c r="I13" s="12">
        <f>SUMIF(CAG!D:D,B13,CAG!E:E)</f>
        <v>607</v>
      </c>
      <c r="J13" s="12">
        <f>SUMIF(JUF!D:D,B13,JUF!E:E)</f>
        <v>0</v>
      </c>
      <c r="K13" s="12">
        <f>SUMIF(JUG!D:D,B13,JUG!E:E)</f>
        <v>0</v>
      </c>
    </row>
    <row r="14" spans="1:26">
      <c r="A14" s="2">
        <v>12</v>
      </c>
      <c r="B14" s="24" t="s">
        <v>74</v>
      </c>
      <c r="C14" s="47">
        <f t="shared" si="0"/>
        <v>3768</v>
      </c>
      <c r="D14" s="12">
        <f>SUMIF(BEF!D:D,B14,BEF!E:E)</f>
        <v>1186.5</v>
      </c>
      <c r="E14" s="12">
        <f>SUMIF(BEG!D:D,B14,BEG!E:E)</f>
        <v>60</v>
      </c>
      <c r="F14" s="12">
        <f>SUMIF(MIF!D:D,B14,MIF!E:E)</f>
        <v>365</v>
      </c>
      <c r="G14" s="12">
        <f>SUMIF(MIG!D:D,B14,MIG!E:E)</f>
        <v>965</v>
      </c>
      <c r="H14" s="12">
        <f>SUMIF(CAF!D:D,B14,CAF!E:E)</f>
        <v>0</v>
      </c>
      <c r="I14" s="12">
        <f>SUMIF(CAG!D:D,B14,CAG!E:E)</f>
        <v>0</v>
      </c>
      <c r="J14" s="12">
        <f>SUMIF(JUF!D:D,B14,JUF!E:E)</f>
        <v>802.5</v>
      </c>
      <c r="K14" s="12">
        <f>SUMIF(JUG!D:D,B14,JUG!E:E)</f>
        <v>389</v>
      </c>
    </row>
    <row r="15" spans="1:26">
      <c r="A15" s="2">
        <v>13</v>
      </c>
      <c r="B15" s="24" t="s">
        <v>64</v>
      </c>
      <c r="C15" s="47">
        <f t="shared" si="0"/>
        <v>3665.5</v>
      </c>
      <c r="D15" s="12">
        <f>SUMIF(BEF!D:D,B15,BEF!E:E)</f>
        <v>332</v>
      </c>
      <c r="E15" s="12">
        <f>SUMIF(BEG!D:D,B15,BEG!E:E)</f>
        <v>1347</v>
      </c>
      <c r="F15" s="12">
        <f>SUMIF(MIF!D:D,B15,MIF!E:E)</f>
        <v>1266.5</v>
      </c>
      <c r="G15" s="12">
        <f>SUMIF(MIG!D:D,B15,MIG!E:E)</f>
        <v>446</v>
      </c>
      <c r="H15" s="12">
        <f>SUMIF(CAF!D:D,B15,CAF!E:E)</f>
        <v>274</v>
      </c>
      <c r="I15" s="12">
        <f>SUMIF(CAG!D:D,B15,CAG!E:E)</f>
        <v>0</v>
      </c>
      <c r="J15" s="12">
        <f>SUMIF(JUF!D:D,B15,JUF!E:E)</f>
        <v>0</v>
      </c>
      <c r="K15" s="12">
        <f>SUMIF(JUG!D:D,B15,JUG!E:E)</f>
        <v>0</v>
      </c>
    </row>
    <row r="16" spans="1:26">
      <c r="A16" s="2">
        <v>14</v>
      </c>
      <c r="B16" s="24" t="s">
        <v>144</v>
      </c>
      <c r="C16" s="47">
        <f t="shared" si="0"/>
        <v>3619</v>
      </c>
      <c r="D16" s="12">
        <f>SUMIF(BEF!D:D,B16,BEF!E:E)</f>
        <v>604</v>
      </c>
      <c r="E16" s="12">
        <f>SUMIF(BEG!D:D,B16,BEG!E:E)</f>
        <v>884</v>
      </c>
      <c r="F16" s="12">
        <f>SUMIF(MIF!D:D,B16,MIF!E:E)</f>
        <v>769.5</v>
      </c>
      <c r="G16" s="12">
        <f>SUMIF(MIG!D:D,B16,MIG!E:E)</f>
        <v>146</v>
      </c>
      <c r="H16" s="12">
        <f>SUMIF(CAF!D:D,B16,CAF!E:E)</f>
        <v>264.5</v>
      </c>
      <c r="I16" s="12">
        <f>SUMIF(CAG!D:D,B16,CAG!E:E)</f>
        <v>332</v>
      </c>
      <c r="J16" s="12">
        <f>SUMIF(JUF!D:D,B16,JUF!E:E)</f>
        <v>0</v>
      </c>
      <c r="K16" s="12">
        <f>SUMIF(JUG!D:D,B16,JUG!E:E)</f>
        <v>619</v>
      </c>
    </row>
    <row r="17" spans="1:11">
      <c r="A17" s="2">
        <v>15</v>
      </c>
      <c r="B17" s="24" t="s">
        <v>36</v>
      </c>
      <c r="C17" s="47">
        <f t="shared" si="0"/>
        <v>2851</v>
      </c>
      <c r="D17" s="12">
        <f>SUMIF(BEF!D:D,B17,BEF!E:E)</f>
        <v>1092</v>
      </c>
      <c r="E17" s="12">
        <f>SUMIF(BEG!D:D,B17,BEG!E:E)</f>
        <v>996</v>
      </c>
      <c r="F17" s="12">
        <f>SUMIF(MIF!D:D,B17,MIF!E:E)</f>
        <v>232</v>
      </c>
      <c r="G17" s="12">
        <f>SUMIF(MIG!D:D,B17,MIG!E:E)</f>
        <v>275</v>
      </c>
      <c r="H17" s="12">
        <f>SUMIF(CAF!D:D,B17,CAF!E:E)</f>
        <v>256</v>
      </c>
      <c r="I17" s="12">
        <f>SUMIF(CAG!D:D,B17,CAG!E:E)</f>
        <v>0</v>
      </c>
      <c r="J17" s="12">
        <f>SUMIF(JUF!D:D,B17,JUF!E:E)</f>
        <v>0</v>
      </c>
      <c r="K17" s="12">
        <f>SUMIF(JUG!D:D,B17,JUG!E:E)</f>
        <v>0</v>
      </c>
    </row>
    <row r="18" spans="1:11">
      <c r="A18" s="2">
        <v>16</v>
      </c>
      <c r="B18" s="24" t="s">
        <v>136</v>
      </c>
      <c r="C18" s="47">
        <f t="shared" si="0"/>
        <v>2803</v>
      </c>
      <c r="D18" s="12">
        <f>SUMIF(BEF!D:D,B18,BEF!E:E)</f>
        <v>167</v>
      </c>
      <c r="E18" s="12">
        <f>SUMIF(BEG!D:D,B18,BEG!E:E)</f>
        <v>157</v>
      </c>
      <c r="F18" s="12">
        <f>SUMIF(MIF!D:D,B18,MIF!E:E)</f>
        <v>890</v>
      </c>
      <c r="G18" s="12">
        <f>SUMIF(MIG!D:D,B18,MIG!E:E)</f>
        <v>762</v>
      </c>
      <c r="H18" s="12">
        <f>SUMIF(CAF!D:D,B18,CAF!E:E)</f>
        <v>0</v>
      </c>
      <c r="I18" s="12">
        <f>SUMIF(CAG!D:D,B18,CAG!E:E)</f>
        <v>591</v>
      </c>
      <c r="J18" s="12">
        <f>SUMIF(JUF!D:D,B18,JUF!E:E)</f>
        <v>0</v>
      </c>
      <c r="K18" s="12">
        <f>SUMIF(JUG!D:D,B18,JUG!E:E)</f>
        <v>236</v>
      </c>
    </row>
    <row r="19" spans="1:11">
      <c r="A19" s="2">
        <v>17</v>
      </c>
      <c r="B19" s="24" t="s">
        <v>92</v>
      </c>
      <c r="C19" s="47">
        <f t="shared" si="0"/>
        <v>2019.5</v>
      </c>
      <c r="D19" s="12">
        <f>SUMIF(BEF!D:D,B19,BEF!E:E)</f>
        <v>0</v>
      </c>
      <c r="E19" s="12">
        <f>SUMIF(BEG!D:D,B19,BEG!E:E)</f>
        <v>1518.5</v>
      </c>
      <c r="F19" s="12">
        <f>SUMIF(MIF!D:D,B19,MIF!E:E)</f>
        <v>0</v>
      </c>
      <c r="G19" s="12">
        <f>SUMIF(MIG!D:D,B19,MIG!E:E)</f>
        <v>0</v>
      </c>
      <c r="H19" s="12">
        <f>SUMIF(CAF!D:D,B19,CAF!E:E)</f>
        <v>0</v>
      </c>
      <c r="I19" s="12">
        <f>SUMIF(CAG!D:D,B19,CAG!E:E)</f>
        <v>0</v>
      </c>
      <c r="J19" s="12">
        <f>SUMIF(JUF!D:D,B19,JUF!E:E)</f>
        <v>0</v>
      </c>
      <c r="K19" s="12">
        <f>SUMIF(JUG!D:D,B19,JUG!E:E)</f>
        <v>501</v>
      </c>
    </row>
    <row r="20" spans="1:11" ht="15.75" customHeight="1">
      <c r="A20" s="2">
        <v>18</v>
      </c>
      <c r="B20" s="24" t="s">
        <v>169</v>
      </c>
      <c r="C20" s="47">
        <f t="shared" si="0"/>
        <v>1943.5</v>
      </c>
      <c r="D20" s="12">
        <f>SUMIF(BEF!D:D,B20,BEF!E:E)</f>
        <v>190</v>
      </c>
      <c r="E20" s="12">
        <f>SUMIF(BEG!D:D,B20,BEG!E:E)</f>
        <v>286.5</v>
      </c>
      <c r="F20" s="12">
        <f>SUMIF(MIF!D:D,B20,MIF!E:E)</f>
        <v>578</v>
      </c>
      <c r="G20" s="12">
        <f>SUMIF(MIG!D:D,B20,MIG!E:E)</f>
        <v>578.5</v>
      </c>
      <c r="H20" s="12">
        <f>SUMIF(CAF!D:D,B20,CAF!E:E)</f>
        <v>0</v>
      </c>
      <c r="I20" s="12">
        <f>SUMIF(CAG!D:D,B20,CAG!E:E)</f>
        <v>114</v>
      </c>
      <c r="J20" s="12">
        <f>SUMIF(JUF!D:D,B20,JUF!E:E)</f>
        <v>0</v>
      </c>
      <c r="K20" s="12">
        <f>SUMIF(JUG!D:D,B20,JUG!E:E)</f>
        <v>196.5</v>
      </c>
    </row>
    <row r="21" spans="1:11" ht="15.75" customHeight="1">
      <c r="A21" s="2">
        <v>19</v>
      </c>
      <c r="B21" s="24" t="s">
        <v>129</v>
      </c>
      <c r="C21" s="47">
        <f t="shared" si="0"/>
        <v>1892.5</v>
      </c>
      <c r="D21" s="12">
        <f>SUMIF(BEF!D:D,B21,BEF!E:E)</f>
        <v>551.5</v>
      </c>
      <c r="E21" s="12">
        <f>SUMIF(BEG!D:D,B21,BEG!E:E)</f>
        <v>453.5</v>
      </c>
      <c r="F21" s="12">
        <f>SUMIF(MIF!D:D,B21,MIF!E:E)</f>
        <v>188</v>
      </c>
      <c r="G21" s="12">
        <f>SUMIF(MIG!D:D,B21,MIG!E:E)</f>
        <v>217.5</v>
      </c>
      <c r="H21" s="12">
        <f>SUMIF(CAF!D:D,B21,CAF!E:E)</f>
        <v>336</v>
      </c>
      <c r="I21" s="12">
        <f>SUMIF(CAG!D:D,B21,CAG!E:E)</f>
        <v>99</v>
      </c>
      <c r="J21" s="12">
        <f>SUMIF(JUF!D:D,B21,JUF!E:E)</f>
        <v>0</v>
      </c>
      <c r="K21" s="12">
        <f>SUMIF(JUG!D:D,B21,JUG!E:E)</f>
        <v>47</v>
      </c>
    </row>
    <row r="22" spans="1:11" ht="15.75" customHeight="1">
      <c r="A22" s="2">
        <v>20</v>
      </c>
      <c r="B22" s="24" t="s">
        <v>239</v>
      </c>
      <c r="C22" s="47">
        <f t="shared" si="0"/>
        <v>1448</v>
      </c>
      <c r="D22" s="12">
        <f>SUMIF(BEF!D:D,B22,BEF!E:E)</f>
        <v>81</v>
      </c>
      <c r="E22" s="12">
        <f>SUMIF(BEG!D:D,B22,BEG!E:E)</f>
        <v>402</v>
      </c>
      <c r="F22" s="12">
        <f>SUMIF(MIF!D:D,B22,MIF!E:E)</f>
        <v>268</v>
      </c>
      <c r="G22" s="12">
        <f>SUMIF(MIG!D:D,B22,MIG!E:E)</f>
        <v>260</v>
      </c>
      <c r="H22" s="12">
        <f>SUMIF(CAF!D:D,B22,CAF!E:E)</f>
        <v>336</v>
      </c>
      <c r="I22" s="12">
        <f>SUMIF(CAG!D:D,B22,CAG!E:E)</f>
        <v>0</v>
      </c>
      <c r="J22" s="12">
        <f>SUMIF(JUF!D:D,B22,JUF!E:E)</f>
        <v>0</v>
      </c>
      <c r="K22" s="12">
        <f>SUMIF(JUG!D:D,B22,JUG!E:E)</f>
        <v>101</v>
      </c>
    </row>
    <row r="23" spans="1:11" ht="15.75" customHeight="1">
      <c r="A23" s="2">
        <v>21</v>
      </c>
      <c r="B23" s="24" t="s">
        <v>99</v>
      </c>
      <c r="C23" s="47">
        <f t="shared" si="0"/>
        <v>1115</v>
      </c>
      <c r="D23" s="12">
        <f>SUMIF(BEF!D:D,B23,BEF!E:E)</f>
        <v>0</v>
      </c>
      <c r="E23" s="12">
        <f>SUMIF(BEG!D:D,B23,BEG!E:E)</f>
        <v>573</v>
      </c>
      <c r="F23" s="12">
        <f>SUMIF(MIF!D:D,B23,MIF!E:E)</f>
        <v>83</v>
      </c>
      <c r="G23" s="12">
        <f>SUMIF(MIG!D:D,B23,MIG!E:E)</f>
        <v>365</v>
      </c>
      <c r="H23" s="12">
        <f>SUMIF(CAF!D:D,B23,CAF!E:E)</f>
        <v>0</v>
      </c>
      <c r="I23" s="12">
        <f>SUMIF(CAG!D:D,B23,CAG!E:E)</f>
        <v>94</v>
      </c>
      <c r="J23" s="12">
        <f>SUMIF(JUF!D:D,B23,JUF!E:E)</f>
        <v>0</v>
      </c>
      <c r="K23" s="12">
        <f>SUMIF(JUG!D:D,B23,JUG!E:E)</f>
        <v>0</v>
      </c>
    </row>
    <row r="24" spans="1:11" ht="15.75" customHeight="1">
      <c r="A24" s="2">
        <v>22</v>
      </c>
      <c r="B24" s="24" t="s">
        <v>119</v>
      </c>
      <c r="C24" s="47">
        <f t="shared" si="0"/>
        <v>1105.5</v>
      </c>
      <c r="D24" s="12">
        <f>SUMIF(BEF!D:D,B24,BEF!E:E)</f>
        <v>0</v>
      </c>
      <c r="E24" s="12">
        <f>SUMIF(BEG!D:D,B24,BEG!E:E)</f>
        <v>0</v>
      </c>
      <c r="F24" s="12">
        <f>SUMIF(MIF!D:D,B24,MIF!E:E)</f>
        <v>623.5</v>
      </c>
      <c r="G24" s="12">
        <f>SUMIF(MIG!D:D,B24,MIG!E:E)</f>
        <v>103</v>
      </c>
      <c r="H24" s="12">
        <f>SUMIF(CAF!D:D,B24,CAF!E:E)</f>
        <v>124</v>
      </c>
      <c r="I24" s="12">
        <f>SUMIF(CAG!D:D,B24,CAG!E:E)</f>
        <v>255</v>
      </c>
      <c r="J24" s="12">
        <f>SUMIF(JUF!D:D,B24,JUF!E:E)</f>
        <v>0</v>
      </c>
      <c r="K24" s="12">
        <f>SUMIF(JUG!D:D,B24,JUG!E:E)</f>
        <v>0</v>
      </c>
    </row>
    <row r="25" spans="1:11" ht="15.75" customHeight="1">
      <c r="A25" s="2">
        <v>23</v>
      </c>
      <c r="B25" s="24" t="s">
        <v>232</v>
      </c>
      <c r="C25" s="47">
        <f t="shared" si="0"/>
        <v>1094</v>
      </c>
      <c r="D25" s="12">
        <f>SUMIF(BEF!D:D,B25,BEF!E:E)</f>
        <v>224</v>
      </c>
      <c r="E25" s="12">
        <f>SUMIF(BEG!D:D,B25,BEG!E:E)</f>
        <v>524</v>
      </c>
      <c r="F25" s="12">
        <f>SUMIF(MIF!D:D,B25,MIF!E:E)</f>
        <v>173</v>
      </c>
      <c r="G25" s="12">
        <f>SUMIF(MIG!D:D,B25,MIG!E:E)</f>
        <v>61</v>
      </c>
      <c r="H25" s="12">
        <f>SUMIF(CAF!D:D,B25,CAF!E:E)</f>
        <v>0</v>
      </c>
      <c r="I25" s="12">
        <f>SUMIF(CAG!D:D,B25,CAG!E:E)</f>
        <v>112</v>
      </c>
      <c r="J25" s="12">
        <f>SUMIF(JUF!D:D,B25,JUF!E:E)</f>
        <v>0</v>
      </c>
      <c r="K25" s="12">
        <f>SUMIF(JUG!D:D,B25,JUG!E:E)</f>
        <v>0</v>
      </c>
    </row>
    <row r="26" spans="1:11" ht="15.75" customHeight="1">
      <c r="A26" s="2">
        <v>24</v>
      </c>
      <c r="B26" s="24" t="s">
        <v>598</v>
      </c>
      <c r="C26" s="47">
        <f t="shared" si="0"/>
        <v>937</v>
      </c>
      <c r="D26" s="12">
        <f>SUMIF(BEF!D:D,B26,BEF!E:E)</f>
        <v>0</v>
      </c>
      <c r="E26" s="12">
        <f>SUMIF(BEG!D:D,B26,BEG!E:E)</f>
        <v>0</v>
      </c>
      <c r="F26" s="12">
        <f>SUMIF(MIF!D:D,B26,MIF!E:E)</f>
        <v>0</v>
      </c>
      <c r="G26" s="12">
        <f>SUMIF(MIG!D:D,B26,MIG!E:E)</f>
        <v>276</v>
      </c>
      <c r="H26" s="12">
        <f>SUMIF(CAF!D:D,B26,CAF!E:E)</f>
        <v>0</v>
      </c>
      <c r="I26" s="12">
        <f>SUMIF(CAG!D:D,B26,CAG!E:E)</f>
        <v>661</v>
      </c>
      <c r="J26" s="12">
        <f>SUMIF(JUF!D:D,B26,JUF!E:E)</f>
        <v>0</v>
      </c>
      <c r="K26" s="12">
        <f>SUMIF(JUG!D:D,B26,JUG!E:E)</f>
        <v>0</v>
      </c>
    </row>
    <row r="27" spans="1:11" ht="15.75" customHeight="1">
      <c r="A27" s="2">
        <v>25</v>
      </c>
      <c r="B27" s="24" t="s">
        <v>296</v>
      </c>
      <c r="C27" s="47">
        <f t="shared" si="0"/>
        <v>923.5</v>
      </c>
      <c r="D27" s="12">
        <f>SUMIF(BEF!D:D,B27,BEF!E:E)</f>
        <v>80</v>
      </c>
      <c r="E27" s="12">
        <f>SUMIF(BEG!D:D,B27,BEG!E:E)</f>
        <v>194</v>
      </c>
      <c r="F27" s="12">
        <f>SUMIF(MIF!D:D,B27,MIF!E:E)</f>
        <v>0</v>
      </c>
      <c r="G27" s="12">
        <f>SUMIF(MIG!D:D,B27,MIG!E:E)</f>
        <v>240</v>
      </c>
      <c r="H27" s="12">
        <f>SUMIF(CAF!D:D,B27,CAF!E:E)</f>
        <v>93</v>
      </c>
      <c r="I27" s="12">
        <f>SUMIF(CAG!D:D,B27,CAG!E:E)</f>
        <v>229.5</v>
      </c>
      <c r="J27" s="12">
        <f>SUMIF(JUF!D:D,B27,JUF!E:E)</f>
        <v>0</v>
      </c>
      <c r="K27" s="12">
        <f>SUMIF(JUG!D:D,B27,JUG!E:E)</f>
        <v>87</v>
      </c>
    </row>
    <row r="28" spans="1:11" ht="15.75" customHeight="1">
      <c r="A28" s="2">
        <v>26</v>
      </c>
      <c r="B28" s="24" t="s">
        <v>251</v>
      </c>
      <c r="C28" s="47">
        <f t="shared" si="0"/>
        <v>922.5</v>
      </c>
      <c r="D28" s="12">
        <f>SUMIF(BEF!D:D,B28,BEF!E:E)</f>
        <v>71</v>
      </c>
      <c r="E28" s="12">
        <f>SUMIF(BEG!D:D,B28,BEG!E:E)</f>
        <v>0</v>
      </c>
      <c r="F28" s="12">
        <f>SUMIF(MIF!D:D,B28,MIF!E:E)</f>
        <v>107</v>
      </c>
      <c r="G28" s="12">
        <f>SUMIF(MIG!D:D,B28,MIG!E:E)</f>
        <v>63</v>
      </c>
      <c r="H28" s="12">
        <f>SUMIF(CAF!D:D,B28,CAF!E:E)</f>
        <v>0</v>
      </c>
      <c r="I28" s="12">
        <f>SUMIF(CAG!D:D,B28,CAG!E:E)</f>
        <v>681.5</v>
      </c>
      <c r="J28" s="12">
        <f>SUMIF(JUF!D:D,B28,JUF!E:E)</f>
        <v>0</v>
      </c>
      <c r="K28" s="12">
        <f>SUMIF(JUG!D:D,B28,JUG!E:E)</f>
        <v>0</v>
      </c>
    </row>
    <row r="29" spans="1:11" ht="15.75" customHeight="1">
      <c r="A29" s="2">
        <v>27</v>
      </c>
      <c r="B29" s="24" t="s">
        <v>652</v>
      </c>
      <c r="C29" s="47">
        <f t="shared" si="0"/>
        <v>792.5</v>
      </c>
      <c r="D29" s="12">
        <f>SUMIF(BEF!D:D,B29,BEF!E:E)</f>
        <v>0</v>
      </c>
      <c r="E29" s="12">
        <f>SUMIF(BEG!D:D,B29,BEG!E:E)</f>
        <v>0</v>
      </c>
      <c r="F29" s="12">
        <f>SUMIF(MIF!D:D,B29,MIF!E:E)</f>
        <v>0</v>
      </c>
      <c r="G29" s="12">
        <f>SUMIF(MIG!D:D,B29,MIG!E:E)</f>
        <v>0</v>
      </c>
      <c r="H29" s="12">
        <f>SUMIF(CAF!D:D,B29,CAF!E:E)</f>
        <v>619.5</v>
      </c>
      <c r="I29" s="12">
        <f>SUMIF(CAG!D:D,B29,CAG!E:E)</f>
        <v>173</v>
      </c>
      <c r="J29" s="12">
        <f>SUMIF(JUF!D:D,B29,JUF!E:E)</f>
        <v>0</v>
      </c>
      <c r="K29" s="12">
        <f>SUMIF(JUG!D:D,B29,JUG!E:E)</f>
        <v>0</v>
      </c>
    </row>
    <row r="30" spans="1:11" ht="15.75" customHeight="1">
      <c r="A30" s="2">
        <v>28</v>
      </c>
      <c r="B30" s="24" t="s">
        <v>265</v>
      </c>
      <c r="C30" s="47">
        <f t="shared" si="0"/>
        <v>761</v>
      </c>
      <c r="D30" s="12">
        <f>SUMIF(BEF!D:D,B30,BEF!E:E)</f>
        <v>204</v>
      </c>
      <c r="E30" s="12">
        <f>SUMIF(BEG!D:D,B30,BEG!E:E)</f>
        <v>52</v>
      </c>
      <c r="F30" s="12">
        <f>SUMIF(MIF!D:D,B30,MIF!E:E)</f>
        <v>268</v>
      </c>
      <c r="G30" s="12">
        <f>SUMIF(MIG!D:D,B30,MIG!E:E)</f>
        <v>237</v>
      </c>
      <c r="H30" s="12">
        <f>SUMIF(CAF!D:D,B30,CAF!E:E)</f>
        <v>0</v>
      </c>
      <c r="I30" s="12">
        <f>SUMIF(CAG!D:D,B30,CAG!E:E)</f>
        <v>0</v>
      </c>
      <c r="J30" s="12">
        <f>SUMIF(JUF!D:D,B30,JUF!E:E)</f>
        <v>0</v>
      </c>
      <c r="K30" s="12">
        <f>SUMIF(JUG!D:D,B30,JUG!E:E)</f>
        <v>0</v>
      </c>
    </row>
    <row r="31" spans="1:11" ht="15.75" customHeight="1">
      <c r="A31" s="2">
        <v>29</v>
      </c>
      <c r="B31" s="24" t="s">
        <v>338</v>
      </c>
      <c r="C31" s="47">
        <f t="shared" si="0"/>
        <v>755</v>
      </c>
      <c r="D31" s="12">
        <f>SUMIF(BEF!D:D,B31,BEF!E:E)</f>
        <v>419</v>
      </c>
      <c r="E31" s="12">
        <f>SUMIF(BEG!D:D,B31,BEG!E:E)</f>
        <v>46</v>
      </c>
      <c r="F31" s="12">
        <f>SUMIF(MIF!D:D,B31,MIF!E:E)</f>
        <v>77</v>
      </c>
      <c r="G31" s="12">
        <f>SUMIF(MIG!D:D,B31,MIG!E:E)</f>
        <v>0</v>
      </c>
      <c r="H31" s="12">
        <f>SUMIF(CAF!D:D,B31,CAF!E:E)</f>
        <v>26</v>
      </c>
      <c r="I31" s="12">
        <f>SUMIF(CAG!D:D,B31,CAG!E:E)</f>
        <v>101</v>
      </c>
      <c r="J31" s="12">
        <f>SUMIF(JUF!D:D,B31,JUF!E:E)</f>
        <v>86</v>
      </c>
      <c r="K31" s="12">
        <f>SUMIF(JUG!D:D,B31,JUG!E:E)</f>
        <v>0</v>
      </c>
    </row>
    <row r="32" spans="1:11" ht="15.75" customHeight="1">
      <c r="A32" s="2">
        <v>30</v>
      </c>
      <c r="B32" s="24" t="s">
        <v>872</v>
      </c>
      <c r="C32" s="47">
        <f t="shared" si="0"/>
        <v>671.5</v>
      </c>
      <c r="D32" s="12">
        <f>SUMIF(BEF!D:D,B32,BEF!E:E)</f>
        <v>0</v>
      </c>
      <c r="E32" s="12">
        <f>SUMIF(BEG!D:D,B32,BEG!E:E)</f>
        <v>0</v>
      </c>
      <c r="F32" s="12">
        <f>SUMIF(MIF!D:D,B32,MIF!E:E)</f>
        <v>0</v>
      </c>
      <c r="G32" s="12">
        <f>SUMIF(MIG!D:D,B32,MIG!E:E)</f>
        <v>0</v>
      </c>
      <c r="H32" s="12">
        <f>SUMIF(CAF!D:D,B32,CAF!E:E)</f>
        <v>0</v>
      </c>
      <c r="I32" s="12">
        <f>SUMIF(CAG!D:D,B32,CAG!E:E)</f>
        <v>0</v>
      </c>
      <c r="J32" s="12">
        <f>SUMIF(JUF!D:D,B32,JUF!E:E)</f>
        <v>232</v>
      </c>
      <c r="K32" s="12">
        <f>SUMIF(JUG!D:D,B32,JUG!E:E)</f>
        <v>439.5</v>
      </c>
    </row>
    <row r="33" spans="1:11" ht="15.75" customHeight="1">
      <c r="A33" s="2">
        <v>31</v>
      </c>
      <c r="B33" s="24" t="s">
        <v>230</v>
      </c>
      <c r="C33" s="47">
        <f t="shared" si="0"/>
        <v>601.5</v>
      </c>
      <c r="D33" s="12">
        <f>SUMIF(BEF!D:D,B33,BEF!E:E)</f>
        <v>349.5</v>
      </c>
      <c r="E33" s="12">
        <f>SUMIF(BEG!D:D,B33,BEG!E:E)</f>
        <v>0</v>
      </c>
      <c r="F33" s="12">
        <f>SUMIF(MIF!D:D,B33,MIF!E:E)</f>
        <v>0</v>
      </c>
      <c r="G33" s="12">
        <f>SUMIF(MIG!D:D,B33,MIG!E:E)</f>
        <v>0</v>
      </c>
      <c r="H33" s="12">
        <f>SUMIF(CAF!D:D,B33,CAF!E:E)</f>
        <v>0</v>
      </c>
      <c r="I33" s="12">
        <f>SUMIF(CAG!D:D,B33,CAG!E:E)</f>
        <v>252</v>
      </c>
      <c r="J33" s="12">
        <f>SUMIF(JUF!D:D,B33,JUF!E:E)</f>
        <v>0</v>
      </c>
      <c r="K33" s="12">
        <f>SUMIF(JUG!D:D,B33,JUG!E:E)</f>
        <v>0</v>
      </c>
    </row>
    <row r="34" spans="1:11" ht="15.75" customHeight="1">
      <c r="A34" s="2">
        <v>32</v>
      </c>
      <c r="B34" s="24" t="s">
        <v>393</v>
      </c>
      <c r="C34" s="47">
        <f t="shared" si="0"/>
        <v>532</v>
      </c>
      <c r="D34" s="12">
        <f>SUMIF(BEF!D:D,B34,BEF!E:E)</f>
        <v>0</v>
      </c>
      <c r="E34" s="12">
        <f>SUMIF(BEG!D:D,B34,BEG!E:E)</f>
        <v>66</v>
      </c>
      <c r="F34" s="12">
        <f>SUMIF(MIF!D:D,B34,MIF!E:E)</f>
        <v>62</v>
      </c>
      <c r="G34" s="12">
        <f>SUMIF(MIG!D:D,B34,MIG!E:E)</f>
        <v>129</v>
      </c>
      <c r="H34" s="12">
        <f>SUMIF(CAF!D:D,B34,CAF!E:E)</f>
        <v>0</v>
      </c>
      <c r="I34" s="12">
        <f>SUMIF(CAG!D:D,B34,CAG!E:E)</f>
        <v>275</v>
      </c>
      <c r="J34" s="12">
        <f>SUMIF(JUF!D:D,B34,JUF!E:E)</f>
        <v>0</v>
      </c>
      <c r="K34" s="12">
        <f>SUMIF(JUG!D:D,B34,JUG!E:E)</f>
        <v>0</v>
      </c>
    </row>
    <row r="35" spans="1:11" ht="15.75" customHeight="1">
      <c r="A35" s="2">
        <v>33</v>
      </c>
      <c r="B35" s="24" t="s">
        <v>277</v>
      </c>
      <c r="C35" s="47">
        <f t="shared" si="0"/>
        <v>530</v>
      </c>
      <c r="D35" s="12">
        <f>SUMIF(BEF!D:D,B35,BEF!E:E)</f>
        <v>399</v>
      </c>
      <c r="E35" s="12">
        <f>SUMIF(BEG!D:D,B35,BEG!E:E)</f>
        <v>81</v>
      </c>
      <c r="F35" s="12">
        <f>SUMIF(MIF!D:D,B35,MIF!E:E)</f>
        <v>0</v>
      </c>
      <c r="G35" s="12">
        <f>SUMIF(MIG!D:D,B35,MIG!E:E)</f>
        <v>50</v>
      </c>
      <c r="H35" s="12">
        <f>SUMIF(CAF!D:D,B35,CAF!E:E)</f>
        <v>0</v>
      </c>
      <c r="I35" s="12">
        <f>SUMIF(CAG!D:D,B35,CAG!E:E)</f>
        <v>0</v>
      </c>
      <c r="J35" s="12">
        <f>SUMIF(JUF!D:D,B35,JUF!E:E)</f>
        <v>0</v>
      </c>
      <c r="K35" s="12">
        <f>SUMIF(JUG!D:D,B35,JUG!E:E)</f>
        <v>0</v>
      </c>
    </row>
    <row r="36" spans="1:11" ht="15.75" customHeight="1">
      <c r="A36" s="2">
        <v>34</v>
      </c>
      <c r="B36" s="24" t="s">
        <v>329</v>
      </c>
      <c r="C36" s="47">
        <f t="shared" si="0"/>
        <v>438</v>
      </c>
      <c r="D36" s="12">
        <f>SUMIF(BEF!D:D,B36,BEF!E:E)</f>
        <v>0</v>
      </c>
      <c r="E36" s="12">
        <f>SUMIF(BEG!D:D,B36,BEG!E:E)</f>
        <v>170</v>
      </c>
      <c r="F36" s="12">
        <f>SUMIF(MIF!D:D,B36,MIF!E:E)</f>
        <v>0</v>
      </c>
      <c r="G36" s="12">
        <f>SUMIF(MIG!D:D,B36,MIG!E:E)</f>
        <v>0</v>
      </c>
      <c r="H36" s="12">
        <f>SUMIF(CAF!D:D,B36,CAF!E:E)</f>
        <v>0</v>
      </c>
      <c r="I36" s="12">
        <f>SUMIF(CAG!D:D,B36,CAG!E:E)</f>
        <v>268</v>
      </c>
      <c r="J36" s="12">
        <f>SUMIF(JUF!D:D,B36,JUF!E:E)</f>
        <v>0</v>
      </c>
      <c r="K36" s="12">
        <f>SUMIF(JUG!D:D,B36,JUG!E:E)</f>
        <v>0</v>
      </c>
    </row>
    <row r="37" spans="1:11" ht="15.75" customHeight="1">
      <c r="A37" s="2">
        <v>35</v>
      </c>
      <c r="B37" s="24" t="s">
        <v>746</v>
      </c>
      <c r="C37" s="47">
        <f t="shared" si="0"/>
        <v>434</v>
      </c>
      <c r="D37" s="12">
        <f>SUMIF(BEF!D:D,B37,BEF!E:E)</f>
        <v>0</v>
      </c>
      <c r="E37" s="12">
        <f>SUMIF(BEG!D:D,B37,BEG!E:E)</f>
        <v>0</v>
      </c>
      <c r="F37" s="12">
        <f>SUMIF(MIF!D:D,B37,MIF!E:E)</f>
        <v>0</v>
      </c>
      <c r="G37" s="12">
        <f>SUMIF(MIG!D:D,B37,MIG!E:E)</f>
        <v>0</v>
      </c>
      <c r="H37" s="12">
        <f>SUMIF(CAF!D:D,B37,CAF!E:E)</f>
        <v>200</v>
      </c>
      <c r="I37" s="12">
        <f>SUMIF(CAG!D:D,B37,CAG!E:E)</f>
        <v>0</v>
      </c>
      <c r="J37" s="12">
        <f>SUMIF(JUF!D:D,B37,JUF!E:E)</f>
        <v>234</v>
      </c>
      <c r="K37" s="12">
        <f>SUMIF(JUG!D:D,B37,JUG!E:E)</f>
        <v>0</v>
      </c>
    </row>
    <row r="38" spans="1:11" ht="15.75" customHeight="1">
      <c r="A38" s="2">
        <v>36</v>
      </c>
      <c r="B38" s="24" t="s">
        <v>819</v>
      </c>
      <c r="C38" s="47">
        <f t="shared" si="0"/>
        <v>408.5</v>
      </c>
      <c r="D38" s="12">
        <f>SUMIF(BEF!D:D,B38,BEF!E:E)</f>
        <v>0</v>
      </c>
      <c r="E38" s="12">
        <f>SUMIF(BEG!D:D,B38,BEG!E:E)</f>
        <v>0</v>
      </c>
      <c r="F38" s="12">
        <f>SUMIF(MIF!D:D,B38,MIF!E:E)</f>
        <v>0</v>
      </c>
      <c r="G38" s="12">
        <f>SUMIF(MIG!D:D,B38,MIG!E:E)</f>
        <v>0</v>
      </c>
      <c r="H38" s="12">
        <f>SUMIF(CAF!D:D,B38,CAF!E:E)</f>
        <v>0</v>
      </c>
      <c r="I38" s="12">
        <f>SUMIF(CAG!D:D,B38,CAG!E:E)</f>
        <v>408.5</v>
      </c>
      <c r="J38" s="12">
        <f>SUMIF(JUF!D:D,B38,JUF!E:E)</f>
        <v>0</v>
      </c>
      <c r="K38" s="12">
        <f>SUMIF(JUG!D:D,B38,JUG!E:E)</f>
        <v>0</v>
      </c>
    </row>
    <row r="39" spans="1:11" ht="15.75" customHeight="1">
      <c r="A39" s="2">
        <v>37</v>
      </c>
      <c r="B39" s="24" t="s">
        <v>354</v>
      </c>
      <c r="C39" s="47">
        <f t="shared" si="0"/>
        <v>330</v>
      </c>
      <c r="D39" s="12">
        <f>SUMIF(BEF!D:D,B39,BEF!E:E)</f>
        <v>0</v>
      </c>
      <c r="E39" s="12">
        <f>SUMIF(BEG!D:D,B39,BEG!E:E)</f>
        <v>150</v>
      </c>
      <c r="F39" s="12">
        <f>SUMIF(MIF!D:D,B39,MIF!E:E)</f>
        <v>145</v>
      </c>
      <c r="G39" s="12">
        <f>SUMIF(MIG!D:D,B39,MIG!E:E)</f>
        <v>0</v>
      </c>
      <c r="H39" s="12">
        <f>SUMIF(CAF!D:D,B39,CAF!E:E)</f>
        <v>35</v>
      </c>
      <c r="I39" s="12">
        <f>SUMIF(CAG!D:D,B39,CAG!E:E)</f>
        <v>0</v>
      </c>
      <c r="J39" s="12">
        <f>SUMIF(JUF!D:D,B39,JUF!E:E)</f>
        <v>0</v>
      </c>
      <c r="K39" s="12">
        <f>SUMIF(JUG!D:D,B39,JUG!E:E)</f>
        <v>0</v>
      </c>
    </row>
    <row r="40" spans="1:11" ht="15.75" customHeight="1">
      <c r="A40" s="2">
        <v>38</v>
      </c>
      <c r="B40" s="24" t="s">
        <v>227</v>
      </c>
      <c r="C40" s="47">
        <f t="shared" si="0"/>
        <v>306</v>
      </c>
      <c r="D40" s="12">
        <f>SUMIF(BEF!D:D,B40,BEF!E:E)</f>
        <v>0</v>
      </c>
      <c r="E40" s="12">
        <f>SUMIF(BEG!D:D,B40,BEG!E:E)</f>
        <v>184</v>
      </c>
      <c r="F40" s="12">
        <f>SUMIF(MIF!D:D,B40,MIF!E:E)</f>
        <v>0</v>
      </c>
      <c r="G40" s="12">
        <f>SUMIF(MIG!D:D,B40,MIG!E:E)</f>
        <v>0</v>
      </c>
      <c r="H40" s="12">
        <f>SUMIF(CAF!D:D,B40,CAF!E:E)</f>
        <v>122</v>
      </c>
      <c r="I40" s="12">
        <f>SUMIF(CAG!D:D,B40,CAG!E:E)</f>
        <v>0</v>
      </c>
      <c r="J40" s="12">
        <f>SUMIF(JUF!D:D,B40,JUF!E:E)</f>
        <v>0</v>
      </c>
      <c r="K40" s="12">
        <f>SUMIF(JUG!D:D,B40,JUG!E:E)</f>
        <v>0</v>
      </c>
    </row>
    <row r="41" spans="1:11" ht="15.75" customHeight="1">
      <c r="A41" s="2">
        <v>39</v>
      </c>
      <c r="B41" s="24" t="s">
        <v>781</v>
      </c>
      <c r="C41" s="47">
        <f t="shared" si="0"/>
        <v>229</v>
      </c>
      <c r="D41" s="12">
        <f>SUMIF(BEF!D:D,B41,BEF!E:E)</f>
        <v>0</v>
      </c>
      <c r="E41" s="12">
        <f>SUMIF(BEG!D:D,B41,BEG!E:E)</f>
        <v>0</v>
      </c>
      <c r="F41" s="12">
        <f>SUMIF(MIF!D:D,B41,MIF!E:E)</f>
        <v>0</v>
      </c>
      <c r="G41" s="12">
        <f>SUMIF(MIG!D:D,B41,MIG!E:E)</f>
        <v>0</v>
      </c>
      <c r="H41" s="12">
        <f>SUMIF(CAF!D:D,B41,CAF!E:E)</f>
        <v>36</v>
      </c>
      <c r="I41" s="12">
        <f>SUMIF(CAG!D:D,B41,CAG!E:E)</f>
        <v>0</v>
      </c>
      <c r="J41" s="12">
        <f>SUMIF(JUF!D:D,B41,JUF!E:E)</f>
        <v>0</v>
      </c>
      <c r="K41" s="12">
        <f>SUMIF(JUG!D:D,B41,JUG!E:E)</f>
        <v>193</v>
      </c>
    </row>
    <row r="42" spans="1:11" ht="15.75" customHeight="1">
      <c r="A42" s="2">
        <v>40</v>
      </c>
      <c r="B42" s="24" t="s">
        <v>344</v>
      </c>
      <c r="C42" s="47">
        <f t="shared" si="0"/>
        <v>186</v>
      </c>
      <c r="D42" s="12">
        <f>SUMIF(BEF!D:D,B42,BEF!E:E)</f>
        <v>0</v>
      </c>
      <c r="E42" s="12">
        <f>SUMIF(BEG!D:D,B42,BEG!E:E)</f>
        <v>93</v>
      </c>
      <c r="F42" s="12">
        <f>SUMIF(MIF!D:D,B42,MIF!E:E)</f>
        <v>0</v>
      </c>
      <c r="G42" s="12">
        <f>SUMIF(MIG!D:D,B42,MIG!E:E)</f>
        <v>93</v>
      </c>
      <c r="H42" s="12">
        <f>SUMIF(CAF!D:D,B42,CAF!E:E)</f>
        <v>0</v>
      </c>
      <c r="I42" s="12">
        <f>SUMIF(CAG!D:D,B42,CAG!E:E)</f>
        <v>0</v>
      </c>
      <c r="J42" s="12">
        <f>SUMIF(JUF!D:D,B42,JUF!E:E)</f>
        <v>0</v>
      </c>
      <c r="K42" s="12">
        <f>SUMIF(JUG!D:D,B42,JUG!E:E)</f>
        <v>0</v>
      </c>
    </row>
    <row r="43" spans="1:11" ht="15.75" customHeight="1">
      <c r="A43" s="2">
        <v>41</v>
      </c>
      <c r="B43" s="24" t="s">
        <v>237</v>
      </c>
      <c r="C43" s="47">
        <f t="shared" si="0"/>
        <v>175</v>
      </c>
      <c r="D43" s="12">
        <f>SUMIF(BEF!D:D,B43,BEF!E:E)</f>
        <v>0</v>
      </c>
      <c r="E43" s="12">
        <f>SUMIF(BEG!D:D,B43,BEG!E:E)</f>
        <v>175</v>
      </c>
      <c r="F43" s="12">
        <f>SUMIF(MIF!D:D,B43,MIF!E:E)</f>
        <v>0</v>
      </c>
      <c r="G43" s="12">
        <f>SUMIF(MIG!D:D,B43,MIG!E:E)</f>
        <v>0</v>
      </c>
      <c r="H43" s="12">
        <f>SUMIF(CAF!D:D,B43,CAF!E:E)</f>
        <v>0</v>
      </c>
      <c r="I43" s="12">
        <f>SUMIF(CAG!D:D,B43,CAG!E:E)</f>
        <v>0</v>
      </c>
      <c r="J43" s="12">
        <f>SUMIF(JUF!D:D,B43,JUF!E:E)</f>
        <v>0</v>
      </c>
      <c r="K43" s="12">
        <f>SUMIF(JUG!D:D,B43,JUG!E:E)</f>
        <v>0</v>
      </c>
    </row>
    <row r="44" spans="1:11" ht="15.75" customHeight="1">
      <c r="A44" s="2">
        <v>42</v>
      </c>
      <c r="B44" s="24" t="s">
        <v>200</v>
      </c>
      <c r="C44" s="47">
        <f t="shared" si="0"/>
        <v>157.5</v>
      </c>
      <c r="D44" s="12">
        <f>SUMIF(BEF!D:D,B44,BEF!E:E)</f>
        <v>0</v>
      </c>
      <c r="E44" s="12">
        <f>SUMIF(BEG!D:D,B44,BEG!E:E)</f>
        <v>0</v>
      </c>
      <c r="F44" s="12">
        <f>SUMIF(MIF!D:D,B44,MIF!E:E)</f>
        <v>157.5</v>
      </c>
      <c r="G44" s="12">
        <f>SUMIF(MIG!D:D,B44,MIG!E:E)</f>
        <v>0</v>
      </c>
      <c r="H44" s="12">
        <f>SUMIF(CAF!D:D,B44,CAF!E:E)</f>
        <v>0</v>
      </c>
      <c r="I44" s="12">
        <f>SUMIF(CAG!D:D,B44,CAG!E:E)</f>
        <v>0</v>
      </c>
      <c r="J44" s="12">
        <f>SUMIF(JUF!D:D,B44,JUF!E:E)</f>
        <v>0</v>
      </c>
      <c r="K44" s="12">
        <f>SUMIF(JUG!D:D,B44,JUG!E:E)</f>
        <v>0</v>
      </c>
    </row>
    <row r="45" spans="1:11" ht="15.75" customHeight="1">
      <c r="A45" s="2">
        <v>43</v>
      </c>
      <c r="B45" s="24" t="s">
        <v>212</v>
      </c>
      <c r="C45" s="47">
        <f t="shared" si="0"/>
        <v>131</v>
      </c>
      <c r="D45" s="12">
        <f>SUMIF(BEF!D:D,B45,BEF!E:E)</f>
        <v>0</v>
      </c>
      <c r="E45" s="12">
        <f>SUMIF(BEG!D:D,B45,BEG!E:E)</f>
        <v>0</v>
      </c>
      <c r="F45" s="12">
        <f>SUMIF(MIF!D:D,B45,MIF!E:E)</f>
        <v>131</v>
      </c>
      <c r="G45" s="12">
        <f>SUMIF(MIG!D:D,B45,MIG!E:E)</f>
        <v>0</v>
      </c>
      <c r="H45" s="12">
        <f>SUMIF(CAF!D:D,B45,CAF!E:E)</f>
        <v>0</v>
      </c>
      <c r="I45" s="12">
        <f>SUMIF(CAG!D:D,B45,CAG!E:E)</f>
        <v>0</v>
      </c>
      <c r="J45" s="12">
        <f>SUMIF(JUF!D:D,B45,JUF!E:E)</f>
        <v>0</v>
      </c>
      <c r="K45" s="12">
        <f>SUMIF(JUG!D:D,B45,JUG!E:E)</f>
        <v>0</v>
      </c>
    </row>
    <row r="46" spans="1:11" ht="15.75" customHeight="1">
      <c r="A46" s="2">
        <v>44</v>
      </c>
      <c r="B46" s="24" t="s">
        <v>219</v>
      </c>
      <c r="C46" s="47">
        <f t="shared" si="0"/>
        <v>128</v>
      </c>
      <c r="D46" s="12">
        <f>SUMIF(BEF!D:D,B46,BEF!E:E)</f>
        <v>0</v>
      </c>
      <c r="E46" s="12">
        <f>SUMIF(BEG!D:D,B46,BEG!E:E)</f>
        <v>0</v>
      </c>
      <c r="F46" s="12">
        <f>SUMIF(MIF!D:D,B46,MIF!E:E)</f>
        <v>128</v>
      </c>
      <c r="G46" s="12">
        <f>SUMIF(MIG!D:D,B46,MIG!E:E)</f>
        <v>0</v>
      </c>
      <c r="H46" s="12">
        <f>SUMIF(CAF!D:D,B46,CAF!E:E)</f>
        <v>0</v>
      </c>
      <c r="I46" s="12">
        <f>SUMIF(CAG!D:D,B46,CAG!E:E)</f>
        <v>0</v>
      </c>
      <c r="J46" s="12">
        <f>SUMIF(JUF!D:D,B46,JUF!E:E)</f>
        <v>0</v>
      </c>
      <c r="K46" s="12">
        <f>SUMIF(JUG!D:D,B46,JUG!E:E)</f>
        <v>0</v>
      </c>
    </row>
    <row r="47" spans="1:11" ht="15.75" customHeight="1">
      <c r="A47" s="2">
        <v>45</v>
      </c>
      <c r="B47" s="24" t="s">
        <v>970</v>
      </c>
      <c r="C47" s="47">
        <f t="shared" si="0"/>
        <v>0</v>
      </c>
      <c r="D47" s="12">
        <f>SUMIF(BEF!D:D,B47,BEF!E:E)</f>
        <v>0</v>
      </c>
      <c r="E47" s="12">
        <f>SUMIF(BEG!D:D,B47,BEG!E:E)</f>
        <v>0</v>
      </c>
      <c r="F47" s="12">
        <f>SUMIF(MIF!D:D,B47,MIF!E:E)</f>
        <v>0</v>
      </c>
      <c r="G47" s="12">
        <f>SUMIF(MIG!D:D,B47,MIG!E:E)</f>
        <v>0</v>
      </c>
      <c r="H47" s="12">
        <f>SUMIF(CAF!D:D,B47,CAF!E:E)</f>
        <v>0</v>
      </c>
      <c r="I47" s="12">
        <f>SUMIF(CAG!D:D,B47,CAG!E:E)</f>
        <v>0</v>
      </c>
      <c r="J47" s="12">
        <f>SUMIF(JUF!D:D,B47,JUF!E:E)</f>
        <v>0</v>
      </c>
      <c r="K47" s="12">
        <f>SUMIF(JUG!D:D,B47,JUG!E:E)</f>
        <v>0</v>
      </c>
    </row>
    <row r="48" spans="1:11" ht="15.75" customHeight="1">
      <c r="A48" s="2">
        <v>46</v>
      </c>
      <c r="B48" s="24" t="s">
        <v>971</v>
      </c>
      <c r="C48" s="47">
        <f t="shared" si="0"/>
        <v>0</v>
      </c>
      <c r="D48" s="12">
        <f>SUMIF(BEF!D:D,B48,BEF!E:E)</f>
        <v>0</v>
      </c>
      <c r="E48" s="12">
        <f>SUMIF(BEG!D:D,B48,BEG!E:E)</f>
        <v>0</v>
      </c>
      <c r="F48" s="12">
        <f>SUMIF(MIF!D:D,B48,MIF!E:E)</f>
        <v>0</v>
      </c>
      <c r="G48" s="12">
        <f>SUMIF(MIG!D:D,B48,MIG!E:E)</f>
        <v>0</v>
      </c>
      <c r="H48" s="12">
        <f>SUMIF(CAF!D:D,B48,CAF!E:E)</f>
        <v>0</v>
      </c>
      <c r="I48" s="12">
        <f>SUMIF(CAG!D:D,B48,CAG!E:E)</f>
        <v>0</v>
      </c>
      <c r="J48" s="12">
        <f>SUMIF(JUF!D:D,B48,JUF!E:E)</f>
        <v>0</v>
      </c>
      <c r="K48" s="12">
        <f>SUMIF(JUG!D:D,B48,JUG!E:E)</f>
        <v>0</v>
      </c>
    </row>
    <row r="49" spans="1:11" ht="15.75" customHeight="1">
      <c r="A49" s="2">
        <v>47</v>
      </c>
      <c r="B49" s="24" t="s">
        <v>972</v>
      </c>
      <c r="C49" s="47">
        <f t="shared" si="0"/>
        <v>0</v>
      </c>
      <c r="D49" s="12">
        <f>SUMIF(BEF!D:D,B49,BEF!E:E)</f>
        <v>0</v>
      </c>
      <c r="E49" s="12">
        <f>SUMIF(BEG!D:D,B49,BEG!E:E)</f>
        <v>0</v>
      </c>
      <c r="F49" s="12">
        <f>SUMIF(MIF!D:D,B49,MIF!E:E)</f>
        <v>0</v>
      </c>
      <c r="G49" s="12">
        <f>SUMIF(MIG!D:D,B49,MIG!E:E)</f>
        <v>0</v>
      </c>
      <c r="H49" s="12">
        <f>SUMIF(CAF!D:D,B49,CAF!E:E)</f>
        <v>0</v>
      </c>
      <c r="I49" s="12">
        <f>SUMIF(CAG!D:D,B49,CAG!E:E)</f>
        <v>0</v>
      </c>
      <c r="J49" s="12">
        <f>SUMIF(JUF!D:D,B49,JUF!E:E)</f>
        <v>0</v>
      </c>
      <c r="K49" s="12">
        <f>SUMIF(JUG!D:D,B49,JUG!E:E)</f>
        <v>0</v>
      </c>
    </row>
    <row r="50" spans="1:11" ht="15.75" customHeight="1">
      <c r="A50" s="2">
        <v>48</v>
      </c>
      <c r="B50" s="24" t="s">
        <v>973</v>
      </c>
      <c r="C50" s="47">
        <f t="shared" si="0"/>
        <v>0</v>
      </c>
      <c r="D50" s="12">
        <f>SUMIF(BEF!D:D,B50,BEF!E:E)</f>
        <v>0</v>
      </c>
      <c r="E50" s="12">
        <f>SUMIF(BEG!D:D,B50,BEG!E:E)</f>
        <v>0</v>
      </c>
      <c r="F50" s="12">
        <f>SUMIF(MIF!D:D,B50,MIF!E:E)</f>
        <v>0</v>
      </c>
      <c r="G50" s="12">
        <f>SUMIF(MIG!D:D,B50,MIG!E:E)</f>
        <v>0</v>
      </c>
      <c r="H50" s="12">
        <f>SUMIF(CAF!D:D,B50,CAF!E:E)</f>
        <v>0</v>
      </c>
      <c r="I50" s="12">
        <f>SUMIF(CAG!D:D,B50,CAG!E:E)</f>
        <v>0</v>
      </c>
      <c r="J50" s="12">
        <f>SUMIF(JUF!D:D,B50,JUF!E:E)</f>
        <v>0</v>
      </c>
      <c r="K50" s="12">
        <f>SUMIF(JUG!D:D,B50,JUG!E:E)</f>
        <v>0</v>
      </c>
    </row>
    <row r="51" spans="1:11" ht="15.75" customHeight="1">
      <c r="A51" s="2">
        <v>49</v>
      </c>
      <c r="B51" s="24" t="s">
        <v>974</v>
      </c>
      <c r="C51" s="47">
        <f t="shared" si="0"/>
        <v>0</v>
      </c>
      <c r="D51" s="12">
        <f>SUMIF(BEF!D:D,B51,BEF!E:E)</f>
        <v>0</v>
      </c>
      <c r="E51" s="12">
        <f>SUMIF(BEG!D:D,B51,BEG!E:E)</f>
        <v>0</v>
      </c>
      <c r="F51" s="12">
        <f>SUMIF(MIF!D:D,B51,MIF!E:E)</f>
        <v>0</v>
      </c>
      <c r="G51" s="12">
        <f>SUMIF(MIG!D:D,B51,MIG!E:E)</f>
        <v>0</v>
      </c>
      <c r="H51" s="12">
        <f>SUMIF(CAF!D:D,B51,CAF!E:E)</f>
        <v>0</v>
      </c>
      <c r="I51" s="12">
        <f>SUMIF(CAG!D:D,B51,CAG!E:E)</f>
        <v>0</v>
      </c>
      <c r="J51" s="12">
        <f>SUMIF(JUF!D:D,B51,JUF!E:E)</f>
        <v>0</v>
      </c>
      <c r="K51" s="12">
        <f>SUMIF(JUG!D:D,B51,JUG!E:E)</f>
        <v>0</v>
      </c>
    </row>
    <row r="52" spans="1:11" ht="15.75" customHeight="1">
      <c r="A52" s="2">
        <v>50</v>
      </c>
      <c r="B52" s="24" t="s">
        <v>975</v>
      </c>
      <c r="C52" s="47">
        <f t="shared" si="0"/>
        <v>0</v>
      </c>
      <c r="D52" s="12">
        <f>SUMIF(BEF!D:D,B52,BEF!E:E)</f>
        <v>0</v>
      </c>
      <c r="E52" s="12">
        <f>SUMIF(BEG!D:D,B52,BEG!E:E)</f>
        <v>0</v>
      </c>
      <c r="F52" s="12">
        <f>SUMIF(MIF!D:D,B52,MIF!E:E)</f>
        <v>0</v>
      </c>
      <c r="G52" s="12">
        <f>SUMIF(MIG!D:D,B52,MIG!E:E)</f>
        <v>0</v>
      </c>
      <c r="H52" s="12">
        <f>SUMIF(CAF!D:D,B52,CAF!E:E)</f>
        <v>0</v>
      </c>
      <c r="I52" s="12">
        <f>SUMIF(CAG!D:D,B52,CAG!E:E)</f>
        <v>0</v>
      </c>
      <c r="J52" s="12">
        <f>SUMIF(JUF!D:D,B52,JUF!E:E)</f>
        <v>0</v>
      </c>
      <c r="K52" s="12">
        <f>SUMIF(JUG!D:D,B52,JUG!E:E)</f>
        <v>0</v>
      </c>
    </row>
    <row r="53" spans="1:11" ht="15.75" customHeight="1">
      <c r="A53" s="2">
        <v>51</v>
      </c>
      <c r="B53" s="24" t="s">
        <v>976</v>
      </c>
      <c r="C53" s="47">
        <f t="shared" si="0"/>
        <v>0</v>
      </c>
      <c r="D53" s="12">
        <f>SUMIF(BEF!D:D,B53,BEF!E:E)</f>
        <v>0</v>
      </c>
      <c r="E53" s="12">
        <f>SUMIF(BEG!D:D,B53,BEG!E:E)</f>
        <v>0</v>
      </c>
      <c r="F53" s="12">
        <f>SUMIF(MIF!D:D,B53,MIF!E:E)</f>
        <v>0</v>
      </c>
      <c r="G53" s="12">
        <f>SUMIF(MIG!D:D,B53,MIG!E:E)</f>
        <v>0</v>
      </c>
      <c r="H53" s="12">
        <f>SUMIF(CAF!D:D,B53,CAF!E:E)</f>
        <v>0</v>
      </c>
      <c r="I53" s="12">
        <f>SUMIF(CAG!D:D,B53,CAG!E:E)</f>
        <v>0</v>
      </c>
      <c r="J53" s="12">
        <f>SUMIF(JUF!D:D,B53,JUF!E:E)</f>
        <v>0</v>
      </c>
      <c r="K53" s="12">
        <f>SUMIF(JUG!D:D,B53,JUG!E:E)</f>
        <v>0</v>
      </c>
    </row>
    <row r="54" spans="1:11" ht="15.75" customHeight="1">
      <c r="A54" s="2">
        <v>52</v>
      </c>
      <c r="B54" s="24" t="s">
        <v>977</v>
      </c>
      <c r="C54" s="47">
        <f t="shared" si="0"/>
        <v>0</v>
      </c>
      <c r="D54" s="12">
        <f>SUMIF(BEF!D:D,B54,BEF!E:E)</f>
        <v>0</v>
      </c>
      <c r="E54" s="12">
        <f>SUMIF(BEG!D:D,B54,BEG!E:E)</f>
        <v>0</v>
      </c>
      <c r="F54" s="12">
        <f>SUMIF(MIF!D:D,B54,MIF!E:E)</f>
        <v>0</v>
      </c>
      <c r="G54" s="12">
        <f>SUMIF(MIG!D:D,B54,MIG!E:E)</f>
        <v>0</v>
      </c>
      <c r="H54" s="12">
        <f>SUMIF(CAF!D:D,B54,CAF!E:E)</f>
        <v>0</v>
      </c>
      <c r="I54" s="12">
        <f>SUMIF(CAG!D:D,B54,CAG!E:E)</f>
        <v>0</v>
      </c>
      <c r="J54" s="12">
        <f>SUMIF(JUF!D:D,B54,JUF!E:E)</f>
        <v>0</v>
      </c>
      <c r="K54" s="12">
        <f>SUMIF(JUG!D:D,B54,JUG!E:E)</f>
        <v>0</v>
      </c>
    </row>
    <row r="55" spans="1:11" ht="15.75" customHeight="1">
      <c r="A55" s="2">
        <v>53</v>
      </c>
      <c r="B55" s="24" t="s">
        <v>978</v>
      </c>
      <c r="C55" s="47">
        <f t="shared" si="0"/>
        <v>0</v>
      </c>
      <c r="D55" s="12">
        <f>SUMIF(BEF!D:D,B55,BEF!E:E)</f>
        <v>0</v>
      </c>
      <c r="E55" s="12">
        <f>SUMIF(BEG!D:D,B55,BEG!E:E)</f>
        <v>0</v>
      </c>
      <c r="F55" s="12">
        <f>SUMIF(MIF!D:D,B55,MIF!E:E)</f>
        <v>0</v>
      </c>
      <c r="G55" s="12">
        <f>SUMIF(MIG!D:D,B55,MIG!E:E)</f>
        <v>0</v>
      </c>
      <c r="H55" s="12">
        <f>SUMIF(CAF!D:D,B55,CAF!E:E)</f>
        <v>0</v>
      </c>
      <c r="I55" s="12">
        <f>SUMIF(CAG!D:D,B55,CAG!E:E)</f>
        <v>0</v>
      </c>
      <c r="J55" s="12">
        <f>SUMIF(JUF!D:D,B55,JUF!E:E)</f>
        <v>0</v>
      </c>
      <c r="K55" s="12">
        <f>SUMIF(JUG!D:D,B55,JUG!E:E)</f>
        <v>0</v>
      </c>
    </row>
    <row r="56" spans="1:11" ht="15.75" customHeight="1">
      <c r="A56" s="2">
        <v>54</v>
      </c>
      <c r="B56" s="24" t="s">
        <v>979</v>
      </c>
      <c r="C56" s="47">
        <f t="shared" si="0"/>
        <v>0</v>
      </c>
      <c r="D56" s="12">
        <f>SUMIF(BEF!D:D,B56,BEF!E:E)</f>
        <v>0</v>
      </c>
      <c r="E56" s="12">
        <f>SUMIF(BEG!D:D,B56,BEG!E:E)</f>
        <v>0</v>
      </c>
      <c r="F56" s="12">
        <f>SUMIF(MIF!D:D,B56,MIF!E:E)</f>
        <v>0</v>
      </c>
      <c r="G56" s="12">
        <f>SUMIF(MIG!D:D,B56,MIG!E:E)</f>
        <v>0</v>
      </c>
      <c r="H56" s="12">
        <f>SUMIF(CAF!D:D,B56,CAF!E:E)</f>
        <v>0</v>
      </c>
      <c r="I56" s="12">
        <f>SUMIF(CAG!D:D,B56,CAG!E:E)</f>
        <v>0</v>
      </c>
      <c r="J56" s="12">
        <f>SUMIF(JUF!D:D,B56,JUF!E:E)</f>
        <v>0</v>
      </c>
      <c r="K56" s="12">
        <f>SUMIF(JUG!D:D,B56,JUG!E:E)</f>
        <v>0</v>
      </c>
    </row>
    <row r="57" spans="1:11" ht="15.75" customHeight="1">
      <c r="A57" s="2">
        <v>55</v>
      </c>
      <c r="B57" s="24" t="s">
        <v>980</v>
      </c>
      <c r="C57" s="47">
        <f t="shared" si="0"/>
        <v>0</v>
      </c>
      <c r="D57" s="12">
        <f>SUMIF(BEF!D:D,B57,BEF!E:E)</f>
        <v>0</v>
      </c>
      <c r="E57" s="12">
        <f>SUMIF(BEG!D:D,B57,BEG!E:E)</f>
        <v>0</v>
      </c>
      <c r="F57" s="12">
        <f>SUMIF(MIF!D:D,B57,MIF!E:E)</f>
        <v>0</v>
      </c>
      <c r="G57" s="12">
        <f>SUMIF(MIG!D:D,B57,MIG!E:E)</f>
        <v>0</v>
      </c>
      <c r="H57" s="12">
        <f>SUMIF(CAF!D:D,B57,CAF!E:E)</f>
        <v>0</v>
      </c>
      <c r="I57" s="12">
        <f>SUMIF(CAG!D:D,B57,CAG!E:E)</f>
        <v>0</v>
      </c>
      <c r="J57" s="12">
        <f>SUMIF(JUF!D:D,B57,JUF!E:E)</f>
        <v>0</v>
      </c>
      <c r="K57" s="12">
        <f>SUMIF(JUG!D:D,B57,JUG!E:E)</f>
        <v>0</v>
      </c>
    </row>
    <row r="58" spans="1:11" ht="15.75" customHeight="1">
      <c r="A58" s="2">
        <v>56</v>
      </c>
      <c r="B58" s="24" t="s">
        <v>981</v>
      </c>
      <c r="C58" s="47">
        <f t="shared" si="0"/>
        <v>0</v>
      </c>
      <c r="D58" s="12">
        <f>SUMIF(BEF!D:D,B58,BEF!E:E)</f>
        <v>0</v>
      </c>
      <c r="E58" s="12">
        <f>SUMIF(BEG!D:D,B58,BEG!E:E)</f>
        <v>0</v>
      </c>
      <c r="F58" s="12">
        <f>SUMIF(MIF!D:D,B58,MIF!E:E)</f>
        <v>0</v>
      </c>
      <c r="G58" s="12">
        <f>SUMIF(MIG!D:D,B58,MIG!E:E)</f>
        <v>0</v>
      </c>
      <c r="H58" s="12">
        <f>SUMIF(CAF!D:D,B58,CAF!E:E)</f>
        <v>0</v>
      </c>
      <c r="I58" s="12">
        <f>SUMIF(CAG!D:D,B58,CAG!E:E)</f>
        <v>0</v>
      </c>
      <c r="J58" s="12">
        <f>SUMIF(JUF!D:D,B58,JUF!E:E)</f>
        <v>0</v>
      </c>
      <c r="K58" s="12">
        <f>SUMIF(JUG!D:D,B58,JUG!E:E)</f>
        <v>0</v>
      </c>
    </row>
    <row r="59" spans="1:11" ht="15.75" customHeight="1">
      <c r="A59" s="2">
        <v>57</v>
      </c>
      <c r="B59" s="24" t="s">
        <v>982</v>
      </c>
      <c r="C59" s="47">
        <f t="shared" si="0"/>
        <v>0</v>
      </c>
      <c r="D59" s="12">
        <f>SUMIF(BEF!D:D,B59,BEF!E:E)</f>
        <v>0</v>
      </c>
      <c r="E59" s="12">
        <f>SUMIF(BEG!D:D,B59,BEG!E:E)</f>
        <v>0</v>
      </c>
      <c r="F59" s="12">
        <f>SUMIF(MIF!D:D,B59,MIF!E:E)</f>
        <v>0</v>
      </c>
      <c r="G59" s="12">
        <f>SUMIF(MIG!D:D,B59,MIG!E:E)</f>
        <v>0</v>
      </c>
      <c r="H59" s="12">
        <f>SUMIF(CAF!D:D,B59,CAF!E:E)</f>
        <v>0</v>
      </c>
      <c r="I59" s="12">
        <f>SUMIF(CAG!D:D,B59,CAG!E:E)</f>
        <v>0</v>
      </c>
      <c r="J59" s="12">
        <f>SUMIF(JUF!D:D,B59,JUF!E:E)</f>
        <v>0</v>
      </c>
      <c r="K59" s="12">
        <f>SUMIF(JUG!D:D,B59,JUG!E:E)</f>
        <v>0</v>
      </c>
    </row>
    <row r="60" spans="1:11" ht="15.75" customHeight="1">
      <c r="A60" s="2">
        <v>58</v>
      </c>
      <c r="B60" s="24" t="s">
        <v>983</v>
      </c>
      <c r="C60" s="47">
        <f t="shared" si="0"/>
        <v>0</v>
      </c>
      <c r="D60" s="12">
        <f>SUMIF(BEF!D:D,B60,BEF!E:E)</f>
        <v>0</v>
      </c>
      <c r="E60" s="12">
        <f>SUMIF(BEG!D:D,B60,BEG!E:E)</f>
        <v>0</v>
      </c>
      <c r="F60" s="12">
        <f>SUMIF(MIF!D:D,B60,MIF!E:E)</f>
        <v>0</v>
      </c>
      <c r="G60" s="12">
        <f>SUMIF(MIG!D:D,B60,MIG!E:E)</f>
        <v>0</v>
      </c>
      <c r="H60" s="12">
        <f>SUMIF(CAF!D:D,B60,CAF!E:E)</f>
        <v>0</v>
      </c>
      <c r="I60" s="12">
        <f>SUMIF(CAG!D:D,B60,CAG!E:E)</f>
        <v>0</v>
      </c>
      <c r="J60" s="12">
        <f>SUMIF(JUF!D:D,B60,JUF!E:E)</f>
        <v>0</v>
      </c>
      <c r="K60" s="12">
        <f>SUMIF(JUG!D:D,B60,JUG!E:E)</f>
        <v>0</v>
      </c>
    </row>
    <row r="61" spans="1:11" ht="15.75" customHeight="1">
      <c r="A61" s="2">
        <v>59</v>
      </c>
      <c r="B61" s="24" t="s">
        <v>984</v>
      </c>
      <c r="C61" s="47">
        <f t="shared" si="0"/>
        <v>0</v>
      </c>
      <c r="D61" s="12">
        <f>SUMIF(BEF!D:D,B61,BEF!E:E)</f>
        <v>0</v>
      </c>
      <c r="E61" s="12">
        <f>SUMIF(BEG!D:D,B61,BEG!E:E)</f>
        <v>0</v>
      </c>
      <c r="F61" s="12">
        <f>SUMIF(MIF!D:D,B61,MIF!E:E)</f>
        <v>0</v>
      </c>
      <c r="G61" s="12">
        <f>SUMIF(MIG!D:D,B61,MIG!E:E)</f>
        <v>0</v>
      </c>
      <c r="H61" s="12">
        <f>SUMIF(CAF!D:D,B61,CAF!E:E)</f>
        <v>0</v>
      </c>
      <c r="I61" s="12">
        <f>SUMIF(CAG!D:D,B61,CAG!E:E)</f>
        <v>0</v>
      </c>
      <c r="J61" s="12">
        <f>SUMIF(JUF!D:D,B61,JUF!E:E)</f>
        <v>0</v>
      </c>
      <c r="K61" s="12">
        <f>SUMIF(JUG!D:D,B61,JUG!E:E)</f>
        <v>0</v>
      </c>
    </row>
    <row r="62" spans="1:11" ht="15.75" customHeight="1">
      <c r="A62" s="2">
        <v>60</v>
      </c>
      <c r="B62" s="24" t="s">
        <v>985</v>
      </c>
      <c r="C62" s="47">
        <f t="shared" si="0"/>
        <v>0</v>
      </c>
      <c r="D62" s="12">
        <f>SUMIF(BEF!D:D,B62,BEF!E:E)</f>
        <v>0</v>
      </c>
      <c r="E62" s="12">
        <f>SUMIF(BEG!D:D,B62,BEG!E:E)</f>
        <v>0</v>
      </c>
      <c r="F62" s="12">
        <f>SUMIF(MIF!D:D,B62,MIF!E:E)</f>
        <v>0</v>
      </c>
      <c r="G62" s="12">
        <f>SUMIF(MIG!D:D,B62,MIG!E:E)</f>
        <v>0</v>
      </c>
      <c r="H62" s="12">
        <f>SUMIF(CAF!D:D,B62,CAF!E:E)</f>
        <v>0</v>
      </c>
      <c r="I62" s="12">
        <f>SUMIF(CAG!D:D,B62,CAG!E:E)</f>
        <v>0</v>
      </c>
      <c r="J62" s="12">
        <f>SUMIF(JUF!D:D,B62,JUF!E:E)</f>
        <v>0</v>
      </c>
      <c r="K62" s="12">
        <f>SUMIF(JUG!D:D,B62,JUG!E:E)</f>
        <v>0</v>
      </c>
    </row>
    <row r="63" spans="1:11" ht="15.75" customHeight="1">
      <c r="A63" s="2">
        <v>61</v>
      </c>
      <c r="B63" s="24" t="s">
        <v>986</v>
      </c>
      <c r="C63" s="47">
        <f t="shared" si="0"/>
        <v>0</v>
      </c>
      <c r="D63" s="12">
        <f>SUMIF(BEF!D:D,B63,BEF!E:E)</f>
        <v>0</v>
      </c>
      <c r="E63" s="12">
        <f>SUMIF(BEG!D:D,B63,BEG!E:E)</f>
        <v>0</v>
      </c>
      <c r="F63" s="12">
        <f>SUMIF(MIF!D:D,B63,MIF!E:E)</f>
        <v>0</v>
      </c>
      <c r="G63" s="12">
        <f>SUMIF(MIG!D:D,B63,MIG!E:E)</f>
        <v>0</v>
      </c>
      <c r="H63" s="12">
        <f>SUMIF(CAF!D:D,B63,CAF!E:E)</f>
        <v>0</v>
      </c>
      <c r="I63" s="12">
        <f>SUMIF(CAG!D:D,B63,CAG!E:E)</f>
        <v>0</v>
      </c>
      <c r="J63" s="12">
        <f>SUMIF(JUF!D:D,B63,JUF!E:E)</f>
        <v>0</v>
      </c>
      <c r="K63" s="12">
        <f>SUMIF(JUG!D:D,B63,JUG!E:E)</f>
        <v>0</v>
      </c>
    </row>
    <row r="64" spans="1:11" ht="15.75" customHeight="1">
      <c r="A64" s="2">
        <v>62</v>
      </c>
      <c r="B64" s="24" t="s">
        <v>987</v>
      </c>
      <c r="C64" s="47">
        <f t="shared" si="0"/>
        <v>0</v>
      </c>
      <c r="D64" s="12">
        <f>SUMIF(BEF!D:D,B64,BEF!E:E)</f>
        <v>0</v>
      </c>
      <c r="E64" s="12">
        <f>SUMIF(BEG!D:D,B64,BEG!E:E)</f>
        <v>0</v>
      </c>
      <c r="F64" s="12">
        <f>SUMIF(MIF!D:D,B64,MIF!E:E)</f>
        <v>0</v>
      </c>
      <c r="G64" s="12">
        <f>SUMIF(MIG!D:D,B64,MIG!E:E)</f>
        <v>0</v>
      </c>
      <c r="H64" s="12">
        <f>SUMIF(CAF!D:D,B64,CAF!E:E)</f>
        <v>0</v>
      </c>
      <c r="I64" s="12">
        <f>SUMIF(CAG!D:D,B64,CAG!E:E)</f>
        <v>0</v>
      </c>
      <c r="J64" s="12">
        <f>SUMIF(JUF!D:D,B64,JUF!E:E)</f>
        <v>0</v>
      </c>
      <c r="K64" s="12">
        <f>SUMIF(JUG!D:D,B64,JUG!E:E)</f>
        <v>0</v>
      </c>
    </row>
    <row r="65" spans="1:11" ht="15.75" customHeight="1">
      <c r="A65" s="2">
        <v>63</v>
      </c>
      <c r="B65" s="24" t="s">
        <v>988</v>
      </c>
      <c r="C65" s="47">
        <f t="shared" si="0"/>
        <v>0</v>
      </c>
      <c r="D65" s="12">
        <f>SUMIF(BEF!D:D,B65,BEF!E:E)</f>
        <v>0</v>
      </c>
      <c r="E65" s="12">
        <f>SUMIF(BEG!D:D,B65,BEG!E:E)</f>
        <v>0</v>
      </c>
      <c r="F65" s="12">
        <f>SUMIF(MIF!D:D,B65,MIF!E:E)</f>
        <v>0</v>
      </c>
      <c r="G65" s="12">
        <f>SUMIF(MIG!D:D,B65,MIG!E:E)</f>
        <v>0</v>
      </c>
      <c r="H65" s="12">
        <f>SUMIF(CAF!D:D,B65,CAF!E:E)</f>
        <v>0</v>
      </c>
      <c r="I65" s="12">
        <f>SUMIF(CAG!D:D,B65,CAG!E:E)</f>
        <v>0</v>
      </c>
      <c r="J65" s="12">
        <f>SUMIF(JUF!D:D,B65,JUF!E:E)</f>
        <v>0</v>
      </c>
      <c r="K65" s="12">
        <f>SUMIF(JUG!D:D,B65,JUG!E:E)</f>
        <v>0</v>
      </c>
    </row>
    <row r="66" spans="1:11" ht="15.75" customHeight="1">
      <c r="A66" s="2">
        <v>64</v>
      </c>
      <c r="B66" s="24" t="s">
        <v>989</v>
      </c>
      <c r="C66" s="47">
        <f t="shared" si="0"/>
        <v>0</v>
      </c>
      <c r="D66" s="12">
        <f>SUMIF(BEF!D:D,B66,BEF!E:E)</f>
        <v>0</v>
      </c>
      <c r="E66" s="12">
        <f>SUMIF(BEG!D:D,B66,BEG!E:E)</f>
        <v>0</v>
      </c>
      <c r="F66" s="12">
        <f>SUMIF(MIF!D:D,B66,MIF!E:E)</f>
        <v>0</v>
      </c>
      <c r="G66" s="12">
        <f>SUMIF(MIG!D:D,B66,MIG!E:E)</f>
        <v>0</v>
      </c>
      <c r="H66" s="12">
        <f>SUMIF(CAF!D:D,B66,CAF!E:E)</f>
        <v>0</v>
      </c>
      <c r="I66" s="12">
        <f>SUMIF(CAG!D:D,B66,CAG!E:E)</f>
        <v>0</v>
      </c>
      <c r="J66" s="12">
        <f>SUMIF(JUF!D:D,B66,JUF!E:E)</f>
        <v>0</v>
      </c>
      <c r="K66" s="12">
        <f>SUMIF(JUG!D:D,B66,JUG!E:E)</f>
        <v>0</v>
      </c>
    </row>
    <row r="67" spans="1:11" ht="15.75" customHeight="1">
      <c r="A67" s="2">
        <v>65</v>
      </c>
      <c r="B67" s="24" t="s">
        <v>990</v>
      </c>
      <c r="C67" s="47">
        <f t="shared" si="0"/>
        <v>0</v>
      </c>
      <c r="D67" s="12">
        <f>SUMIF(BEF!D:D,B67,BEF!E:E)</f>
        <v>0</v>
      </c>
      <c r="E67" s="12">
        <f>SUMIF(BEG!D:D,B67,BEG!E:E)</f>
        <v>0</v>
      </c>
      <c r="F67" s="12">
        <f>SUMIF(MIF!D:D,B67,MIF!E:E)</f>
        <v>0</v>
      </c>
      <c r="G67" s="12">
        <f>SUMIF(MIG!D:D,B67,MIG!E:E)</f>
        <v>0</v>
      </c>
      <c r="H67" s="12">
        <f>SUMIF(CAF!D:D,B67,CAF!E:E)</f>
        <v>0</v>
      </c>
      <c r="I67" s="12">
        <f>SUMIF(CAG!D:D,B67,CAG!E:E)</f>
        <v>0</v>
      </c>
      <c r="J67" s="12">
        <f>SUMIF(JUF!D:D,B67,JUF!E:E)</f>
        <v>0</v>
      </c>
      <c r="K67" s="12">
        <f>SUMIF(JUG!D:D,B67,JUG!E:E)</f>
        <v>0</v>
      </c>
    </row>
    <row r="68" spans="1:11" ht="15.75" customHeight="1">
      <c r="A68" s="2">
        <v>66</v>
      </c>
      <c r="B68" s="24" t="s">
        <v>991</v>
      </c>
      <c r="C68" s="47">
        <f t="shared" si="0"/>
        <v>0</v>
      </c>
      <c r="D68" s="12">
        <f>SUMIF(BEF!D:D,B68,BEF!E:E)</f>
        <v>0</v>
      </c>
      <c r="E68" s="12">
        <f>SUMIF(BEG!D:D,B68,BEG!E:E)</f>
        <v>0</v>
      </c>
      <c r="F68" s="12">
        <f>SUMIF(MIF!D:D,B68,MIF!E:E)</f>
        <v>0</v>
      </c>
      <c r="G68" s="12">
        <f>SUMIF(MIG!D:D,B68,MIG!E:E)</f>
        <v>0</v>
      </c>
      <c r="H68" s="12">
        <f>SUMIF(CAF!D:D,B68,CAF!E:E)</f>
        <v>0</v>
      </c>
      <c r="I68" s="12">
        <f>SUMIF(CAG!D:D,B68,CAG!E:E)</f>
        <v>0</v>
      </c>
      <c r="J68" s="12">
        <f>SUMIF(JUF!D:D,B68,JUF!E:E)</f>
        <v>0</v>
      </c>
      <c r="K68" s="12">
        <f>SUMIF(JUG!D:D,B68,JUG!E:E)</f>
        <v>0</v>
      </c>
    </row>
    <row r="69" spans="1:11" ht="15.75" customHeight="1">
      <c r="A69" s="2">
        <v>67</v>
      </c>
      <c r="B69" s="24" t="s">
        <v>992</v>
      </c>
      <c r="C69" s="47">
        <f t="shared" si="0"/>
        <v>0</v>
      </c>
      <c r="D69" s="12">
        <f>SUMIF(BEF!D:D,B69,BEF!E:E)</f>
        <v>0</v>
      </c>
      <c r="E69" s="12">
        <f>SUMIF(BEG!D:D,B69,BEG!E:E)</f>
        <v>0</v>
      </c>
      <c r="F69" s="12">
        <f>SUMIF(MIF!D:D,B69,MIF!E:E)</f>
        <v>0</v>
      </c>
      <c r="G69" s="12">
        <f>SUMIF(MIG!D:D,B69,MIG!E:E)</f>
        <v>0</v>
      </c>
      <c r="H69" s="12">
        <f>SUMIF(CAF!D:D,B69,CAF!E:E)</f>
        <v>0</v>
      </c>
      <c r="I69" s="12">
        <f>SUMIF(CAG!D:D,B69,CAG!E:E)</f>
        <v>0</v>
      </c>
      <c r="J69" s="12">
        <f>SUMIF(JUF!D:D,B69,JUF!E:E)</f>
        <v>0</v>
      </c>
      <c r="K69" s="12">
        <f>SUMIF(JUG!D:D,B69,JUG!E:E)</f>
        <v>0</v>
      </c>
    </row>
    <row r="70" spans="1:11" ht="15.75" customHeight="1">
      <c r="A70" s="2">
        <v>68</v>
      </c>
      <c r="B70" s="24" t="s">
        <v>993</v>
      </c>
      <c r="C70" s="47">
        <f t="shared" si="0"/>
        <v>0</v>
      </c>
      <c r="D70" s="12">
        <f>SUMIF(BEF!D:D,B70,BEF!E:E)</f>
        <v>0</v>
      </c>
      <c r="E70" s="12">
        <f>SUMIF(BEG!D:D,B70,BEG!E:E)</f>
        <v>0</v>
      </c>
      <c r="F70" s="12">
        <f>SUMIF(MIF!D:D,B70,MIF!E:E)</f>
        <v>0</v>
      </c>
      <c r="G70" s="12">
        <f>SUMIF(MIG!D:D,B70,MIG!E:E)</f>
        <v>0</v>
      </c>
      <c r="H70" s="12">
        <f>SUMIF(CAF!D:D,B70,CAF!E:E)</f>
        <v>0</v>
      </c>
      <c r="I70" s="12">
        <f>SUMIF(CAG!D:D,B70,CAG!E:E)</f>
        <v>0</v>
      </c>
      <c r="J70" s="12">
        <f>SUMIF(JUF!D:D,B70,JUF!E:E)</f>
        <v>0</v>
      </c>
      <c r="K70" s="12">
        <f>SUMIF(JUG!D:D,B70,JUG!E:E)</f>
        <v>0</v>
      </c>
    </row>
    <row r="71" spans="1:11" ht="15.75" customHeight="1">
      <c r="A71" s="2">
        <v>69</v>
      </c>
      <c r="B71" s="24" t="s">
        <v>994</v>
      </c>
      <c r="C71" s="47">
        <f t="shared" si="0"/>
        <v>0</v>
      </c>
      <c r="D71" s="12">
        <f>SUMIF(BEF!D:D,B71,BEF!E:E)</f>
        <v>0</v>
      </c>
      <c r="E71" s="12">
        <f>SUMIF(BEG!D:D,B71,BEG!E:E)</f>
        <v>0</v>
      </c>
      <c r="F71" s="12">
        <f>SUMIF(MIF!D:D,B71,MIF!E:E)</f>
        <v>0</v>
      </c>
      <c r="G71" s="12">
        <f>SUMIF(MIG!D:D,B71,MIG!E:E)</f>
        <v>0</v>
      </c>
      <c r="H71" s="12">
        <f>SUMIF(CAF!D:D,B71,CAF!E:E)</f>
        <v>0</v>
      </c>
      <c r="I71" s="12">
        <f>SUMIF(CAG!D:D,B71,CAG!E:E)</f>
        <v>0</v>
      </c>
      <c r="J71" s="12">
        <f>SUMIF(JUF!D:D,B71,JUF!E:E)</f>
        <v>0</v>
      </c>
      <c r="K71" s="12">
        <f>SUMIF(JUG!D:D,B71,JUG!E:E)</f>
        <v>0</v>
      </c>
    </row>
    <row r="72" spans="1:11" ht="15.75" customHeight="1">
      <c r="A72" s="2">
        <v>70</v>
      </c>
      <c r="B72" s="24" t="s">
        <v>995</v>
      </c>
      <c r="C72" s="47">
        <f t="shared" si="0"/>
        <v>0</v>
      </c>
      <c r="D72" s="12">
        <f>SUMIF(BEF!D:D,B72,BEF!E:E)</f>
        <v>0</v>
      </c>
      <c r="E72" s="12">
        <f>SUMIF(BEG!D:D,B72,BEG!E:E)</f>
        <v>0</v>
      </c>
      <c r="F72" s="12">
        <f>SUMIF(MIF!D:D,B72,MIF!E:E)</f>
        <v>0</v>
      </c>
      <c r="G72" s="12">
        <f>SUMIF(MIG!D:D,B72,MIG!E:E)</f>
        <v>0</v>
      </c>
      <c r="H72" s="12">
        <f>SUMIF(CAF!D:D,B72,CAF!E:E)</f>
        <v>0</v>
      </c>
      <c r="I72" s="12">
        <f>SUMIF(CAG!D:D,B72,CAG!E:E)</f>
        <v>0</v>
      </c>
      <c r="J72" s="12">
        <f>SUMIF(JUF!D:D,B72,JUF!E:E)</f>
        <v>0</v>
      </c>
      <c r="K72" s="12">
        <f>SUMIF(JUG!D:D,B72,JUG!E:E)</f>
        <v>0</v>
      </c>
    </row>
    <row r="73" spans="1:11" ht="15.75" customHeight="1">
      <c r="A73" s="2">
        <v>71</v>
      </c>
      <c r="B73" s="24" t="s">
        <v>996</v>
      </c>
      <c r="C73" s="47">
        <f t="shared" si="0"/>
        <v>0</v>
      </c>
      <c r="D73" s="12">
        <f>SUMIF(BEF!D:D,B73,BEF!E:E)</f>
        <v>0</v>
      </c>
      <c r="E73" s="12">
        <f>SUMIF(BEG!D:D,B73,BEG!E:E)</f>
        <v>0</v>
      </c>
      <c r="F73" s="12">
        <f>SUMIF(MIF!D:D,B73,MIF!E:E)</f>
        <v>0</v>
      </c>
      <c r="G73" s="12">
        <f>SUMIF(MIG!D:D,B73,MIG!E:E)</f>
        <v>0</v>
      </c>
      <c r="H73" s="12">
        <f>SUMIF(CAF!D:D,B73,CAF!E:E)</f>
        <v>0</v>
      </c>
      <c r="I73" s="12">
        <f>SUMIF(CAG!D:D,B73,CAG!E:E)</f>
        <v>0</v>
      </c>
      <c r="J73" s="12">
        <f>SUMIF(JUF!D:D,B73,JUF!E:E)</f>
        <v>0</v>
      </c>
      <c r="K73" s="12">
        <f>SUMIF(JUG!D:D,B73,JUG!E:E)</f>
        <v>0</v>
      </c>
    </row>
    <row r="74" spans="1:11" ht="15.75" customHeight="1">
      <c r="A74" s="2">
        <v>72</v>
      </c>
      <c r="B74" s="24" t="s">
        <v>997</v>
      </c>
      <c r="C74" s="47">
        <f t="shared" si="0"/>
        <v>0</v>
      </c>
      <c r="D74" s="12">
        <f>SUMIF(BEF!D:D,B74,BEF!E:E)</f>
        <v>0</v>
      </c>
      <c r="E74" s="12">
        <f>SUMIF(BEG!D:D,B74,BEG!E:E)</f>
        <v>0</v>
      </c>
      <c r="F74" s="12">
        <f>SUMIF(MIF!D:D,B74,MIF!E:E)</f>
        <v>0</v>
      </c>
      <c r="G74" s="12">
        <f>SUMIF(MIG!D:D,B74,MIG!E:E)</f>
        <v>0</v>
      </c>
      <c r="H74" s="12">
        <f>SUMIF(CAF!D:D,B74,CAF!E:E)</f>
        <v>0</v>
      </c>
      <c r="I74" s="12">
        <f>SUMIF(CAG!D:D,B74,CAG!E:E)</f>
        <v>0</v>
      </c>
      <c r="J74" s="12">
        <f>SUMIF(JUF!D:D,B74,JUF!E:E)</f>
        <v>0</v>
      </c>
      <c r="K74" s="12">
        <f>SUMIF(JUG!D:D,B74,JUG!E:E)</f>
        <v>0</v>
      </c>
    </row>
    <row r="75" spans="1:11" ht="15.75" customHeight="1">
      <c r="A75" s="2">
        <v>73</v>
      </c>
      <c r="B75" s="24" t="s">
        <v>998</v>
      </c>
      <c r="C75" s="47">
        <f t="shared" si="0"/>
        <v>0</v>
      </c>
      <c r="D75" s="12">
        <f>SUMIF(BEF!D:D,B75,BEF!E:E)</f>
        <v>0</v>
      </c>
      <c r="E75" s="12">
        <f>SUMIF(BEG!D:D,B75,BEG!E:E)</f>
        <v>0</v>
      </c>
      <c r="F75" s="12">
        <f>SUMIF(MIF!D:D,B75,MIF!E:E)</f>
        <v>0</v>
      </c>
      <c r="G75" s="12">
        <f>SUMIF(MIG!D:D,B75,MIG!E:E)</f>
        <v>0</v>
      </c>
      <c r="H75" s="12">
        <f>SUMIF(CAF!D:D,B75,CAF!E:E)</f>
        <v>0</v>
      </c>
      <c r="I75" s="12">
        <f>SUMIF(CAG!D:D,B75,CAG!E:E)</f>
        <v>0</v>
      </c>
      <c r="J75" s="12">
        <f>SUMIF(JUF!D:D,B75,JUF!E:E)</f>
        <v>0</v>
      </c>
      <c r="K75" s="12">
        <f>SUMIF(JUG!D:D,B75,JUG!E:E)</f>
        <v>0</v>
      </c>
    </row>
    <row r="76" spans="1:11" ht="15.75" customHeight="1">
      <c r="A76" s="2">
        <v>74</v>
      </c>
      <c r="B76" s="24" t="s">
        <v>999</v>
      </c>
      <c r="C76" s="47">
        <f t="shared" si="0"/>
        <v>0</v>
      </c>
      <c r="D76" s="12">
        <f>SUMIF(BEF!D:D,B76,BEF!E:E)</f>
        <v>0</v>
      </c>
      <c r="E76" s="12">
        <f>SUMIF(BEG!D:D,B76,BEG!E:E)</f>
        <v>0</v>
      </c>
      <c r="F76" s="12">
        <f>SUMIF(MIF!D:D,B76,MIF!E:E)</f>
        <v>0</v>
      </c>
      <c r="G76" s="12">
        <f>SUMIF(MIG!D:D,B76,MIG!E:E)</f>
        <v>0</v>
      </c>
      <c r="H76" s="12">
        <f>SUMIF(CAF!D:D,B76,CAF!E:E)</f>
        <v>0</v>
      </c>
      <c r="I76" s="12">
        <f>SUMIF(CAG!D:D,B76,CAG!E:E)</f>
        <v>0</v>
      </c>
      <c r="J76" s="12">
        <f>SUMIF(JUF!D:D,B76,JUF!E:E)</f>
        <v>0</v>
      </c>
      <c r="K76" s="12">
        <f>SUMIF(JUG!D:D,B76,JUG!E:E)</f>
        <v>0</v>
      </c>
    </row>
    <row r="77" spans="1:11" ht="15.75" customHeight="1">
      <c r="A77" s="2">
        <v>75</v>
      </c>
      <c r="B77" s="24" t="s">
        <v>1000</v>
      </c>
      <c r="C77" s="47">
        <f t="shared" si="0"/>
        <v>0</v>
      </c>
      <c r="D77" s="12">
        <f>SUMIF(BEF!D:D,B77,BEF!E:E)</f>
        <v>0</v>
      </c>
      <c r="E77" s="12">
        <f>SUMIF(BEG!D:D,B77,BEG!E:E)</f>
        <v>0</v>
      </c>
      <c r="F77" s="12">
        <f>SUMIF(MIF!D:D,B77,MIF!E:E)</f>
        <v>0</v>
      </c>
      <c r="G77" s="12">
        <f>SUMIF(MIG!D:D,B77,MIG!E:E)</f>
        <v>0</v>
      </c>
      <c r="H77" s="12">
        <f>SUMIF(CAF!D:D,B77,CAF!E:E)</f>
        <v>0</v>
      </c>
      <c r="I77" s="12">
        <f>SUMIF(CAG!D:D,B77,CAG!E:E)</f>
        <v>0</v>
      </c>
      <c r="J77" s="12">
        <f>SUMIF(JUF!D:D,B77,JUF!E:E)</f>
        <v>0</v>
      </c>
      <c r="K77" s="12">
        <f>SUMIF(JUG!D:D,B77,JUG!E:E)</f>
        <v>0</v>
      </c>
    </row>
    <row r="78" spans="1:11" ht="15.75" customHeight="1">
      <c r="A78" s="2">
        <v>76</v>
      </c>
      <c r="B78" s="24" t="s">
        <v>1001</v>
      </c>
      <c r="C78" s="47">
        <f t="shared" si="0"/>
        <v>0</v>
      </c>
      <c r="D78" s="12">
        <f>SUMIF(BEF!D:D,B78,BEF!E:E)</f>
        <v>0</v>
      </c>
      <c r="E78" s="12">
        <f>SUMIF(BEG!D:D,B78,BEG!E:E)</f>
        <v>0</v>
      </c>
      <c r="F78" s="12">
        <f>SUMIF(MIF!D:D,B78,MIF!E:E)</f>
        <v>0</v>
      </c>
      <c r="G78" s="12">
        <f>SUMIF(MIG!D:D,B78,MIG!E:E)</f>
        <v>0</v>
      </c>
      <c r="H78" s="12">
        <f>SUMIF(CAF!D:D,B78,CAF!E:E)</f>
        <v>0</v>
      </c>
      <c r="I78" s="12">
        <f>SUMIF(CAG!D:D,B78,CAG!E:E)</f>
        <v>0</v>
      </c>
      <c r="J78" s="12">
        <f>SUMIF(JUF!D:D,B78,JUF!E:E)</f>
        <v>0</v>
      </c>
      <c r="K78" s="12">
        <f>SUMIF(JUG!D:D,B78,JUG!E:E)</f>
        <v>0</v>
      </c>
    </row>
    <row r="79" spans="1:11" ht="15.75" customHeight="1">
      <c r="A79" s="2">
        <v>77</v>
      </c>
      <c r="B79" s="24" t="s">
        <v>1002</v>
      </c>
      <c r="C79" s="5">
        <f t="shared" si="0"/>
        <v>0</v>
      </c>
      <c r="D79" s="12">
        <f>SUMIF(BEF!D:D,B79,BEF!E:E)</f>
        <v>0</v>
      </c>
      <c r="E79" s="12">
        <f>SUMIF(BEG!D:D,B79,BEG!E:E)</f>
        <v>0</v>
      </c>
      <c r="F79" s="12">
        <f>SUMIF(MIF!D:D,B79,MIF!E:E)</f>
        <v>0</v>
      </c>
      <c r="G79" s="12">
        <f>SUMIF(MIG!D:D,B79,MIG!E:E)</f>
        <v>0</v>
      </c>
      <c r="H79" s="12">
        <f>SUMIF(CAF!D:D,B79,CAF!E:E)</f>
        <v>0</v>
      </c>
      <c r="I79" s="12">
        <f>SUMIF(CAG!D:D,B79,CAG!E:E)</f>
        <v>0</v>
      </c>
      <c r="J79" s="12">
        <f>SUMIF(JUF!D:D,B79,JUF!E:E)</f>
        <v>0</v>
      </c>
      <c r="K79" s="12">
        <f>SUMIF(JUG!D:D,B79,JUG!E:E)</f>
        <v>0</v>
      </c>
    </row>
    <row r="80" spans="1:11" ht="15.75" customHeight="1">
      <c r="A80" s="2">
        <v>78</v>
      </c>
      <c r="B80" s="24" t="s">
        <v>581</v>
      </c>
      <c r="C80" s="5">
        <f t="shared" si="0"/>
        <v>0</v>
      </c>
      <c r="D80" s="12">
        <f>SUMIF(BEF!D:D,B80,BEF!E:E)</f>
        <v>0</v>
      </c>
      <c r="E80" s="12">
        <f>SUMIF(BEG!D:D,B80,BEG!E:E)</f>
        <v>0</v>
      </c>
      <c r="F80" s="12">
        <f>SUMIF(MIF!D:D,B80,MIF!E:E)</f>
        <v>0</v>
      </c>
      <c r="G80" s="12">
        <f>SUMIF(MIG!D:D,B80,MIG!E:E)</f>
        <v>0</v>
      </c>
      <c r="H80" s="12">
        <f>SUMIF(CAF!D:D,B80,CAF!E:E)</f>
        <v>0</v>
      </c>
      <c r="I80" s="12">
        <f>SUMIF(CAG!D:D,B80,CAG!E:E)</f>
        <v>0</v>
      </c>
      <c r="J80" s="12">
        <f>SUMIF(JUF!D:D,B80,JUF!E:E)</f>
        <v>0</v>
      </c>
      <c r="K80" s="12">
        <f>SUMIF(JUG!D:D,B80,JUG!E:E)</f>
        <v>0</v>
      </c>
    </row>
    <row r="81" spans="2:11" ht="15.75" customHeight="1">
      <c r="C81" s="40"/>
      <c r="D81" s="13"/>
      <c r="E81" s="13"/>
      <c r="F81" s="13"/>
      <c r="G81" s="13"/>
      <c r="H81" s="13"/>
      <c r="I81" s="13"/>
      <c r="J81" s="13"/>
      <c r="K81" s="13"/>
    </row>
    <row r="82" spans="2:11" ht="15.75" customHeight="1">
      <c r="B82" s="49" t="s">
        <v>1003</v>
      </c>
      <c r="C82" s="50" t="e">
        <f t="shared" ref="C82:C83" si="1">SUM(#REF!)</f>
        <v>#REF!</v>
      </c>
      <c r="D82" s="51">
        <f>SUM(BEF!E:E)</f>
        <v>18127.5</v>
      </c>
      <c r="E82" s="51">
        <f>SUM(BEG!E:E)</f>
        <v>20529</v>
      </c>
      <c r="F82" s="51">
        <f>SUM(MIF!E:E)</f>
        <v>21871.5</v>
      </c>
      <c r="G82" s="51">
        <f>SUM(MIG!E:E)</f>
        <v>28945.5</v>
      </c>
      <c r="H82" s="51">
        <f>SUM(CAF!E:E)</f>
        <v>14279</v>
      </c>
      <c r="I82" s="51">
        <f>SUM(CAG!E:E)</f>
        <v>25341.5</v>
      </c>
      <c r="J82" s="51">
        <f>SUM(JUF!E:E)</f>
        <v>5654.5</v>
      </c>
      <c r="K82" s="51">
        <f>SUM(JUG!E:E)</f>
        <v>16983.5</v>
      </c>
    </row>
    <row r="83" spans="2:11" ht="15.75" customHeight="1">
      <c r="B83" s="49" t="s">
        <v>1004</v>
      </c>
      <c r="C83" s="50" t="e">
        <f t="shared" si="1"/>
        <v>#REF!</v>
      </c>
      <c r="D83" s="51" t="e">
        <f t="shared" ref="D83:K83" si="2">SUM(#REF!)</f>
        <v>#REF!</v>
      </c>
      <c r="E83" s="51" t="e">
        <f t="shared" si="2"/>
        <v>#REF!</v>
      </c>
      <c r="F83" s="51" t="e">
        <f t="shared" si="2"/>
        <v>#REF!</v>
      </c>
      <c r="G83" s="51" t="e">
        <f t="shared" si="2"/>
        <v>#REF!</v>
      </c>
      <c r="H83" s="51" t="e">
        <f t="shared" si="2"/>
        <v>#REF!</v>
      </c>
      <c r="I83" s="51" t="e">
        <f t="shared" si="2"/>
        <v>#REF!</v>
      </c>
      <c r="J83" s="51" t="e">
        <f t="shared" si="2"/>
        <v>#REF!</v>
      </c>
      <c r="K83" s="51" t="e">
        <f t="shared" si="2"/>
        <v>#REF!</v>
      </c>
    </row>
    <row r="84" spans="2:11" ht="90" customHeight="1">
      <c r="B84" s="52" t="s">
        <v>1005</v>
      </c>
      <c r="C84" s="53"/>
      <c r="D84" s="54"/>
      <c r="E84" s="54"/>
      <c r="F84" s="54"/>
      <c r="G84" s="54"/>
      <c r="H84" s="54"/>
      <c r="I84" s="54"/>
      <c r="J84" s="54"/>
      <c r="K84" s="54"/>
    </row>
    <row r="85" spans="2:11" ht="15.75" customHeight="1">
      <c r="C85" s="40"/>
      <c r="D85" s="13"/>
      <c r="E85" s="13"/>
      <c r="F85" s="13"/>
      <c r="G85" s="13"/>
      <c r="H85" s="13"/>
      <c r="I85" s="13"/>
      <c r="J85" s="13"/>
      <c r="K85" s="13"/>
    </row>
    <row r="86" spans="2:11" ht="15.75" customHeight="1">
      <c r="C86" s="40"/>
      <c r="D86" s="13"/>
      <c r="E86" s="13"/>
      <c r="F86" s="13"/>
      <c r="G86" s="13"/>
      <c r="H86" s="13"/>
      <c r="I86" s="13"/>
      <c r="J86" s="13"/>
      <c r="K86" s="13"/>
    </row>
    <row r="87" spans="2:11" ht="15.75" customHeight="1">
      <c r="C87" s="40"/>
      <c r="D87" s="13"/>
      <c r="E87" s="13"/>
      <c r="F87" s="13"/>
      <c r="G87" s="13"/>
      <c r="H87" s="13"/>
      <c r="I87" s="13"/>
      <c r="J87" s="13"/>
      <c r="K87" s="13"/>
    </row>
    <row r="88" spans="2:11" ht="15.75" customHeight="1">
      <c r="C88" s="40"/>
      <c r="D88" s="13"/>
      <c r="E88" s="13"/>
      <c r="F88" s="13"/>
      <c r="G88" s="13"/>
      <c r="H88" s="13"/>
      <c r="I88" s="13"/>
      <c r="J88" s="13"/>
      <c r="K88" s="13"/>
    </row>
    <row r="89" spans="2:11" ht="15.75" customHeight="1">
      <c r="C89" s="40"/>
      <c r="D89" s="13"/>
      <c r="E89" s="13"/>
      <c r="F89" s="13"/>
      <c r="G89" s="13"/>
      <c r="H89" s="13"/>
      <c r="I89" s="13"/>
      <c r="J89" s="13"/>
      <c r="K89" s="13"/>
    </row>
    <row r="90" spans="2:11" ht="15.75" customHeight="1">
      <c r="C90" s="40"/>
      <c r="D90" s="13"/>
      <c r="E90" s="13"/>
      <c r="F90" s="13"/>
      <c r="G90" s="13"/>
      <c r="H90" s="13"/>
      <c r="I90" s="13"/>
      <c r="J90" s="13"/>
      <c r="K90" s="13"/>
    </row>
    <row r="91" spans="2:11" ht="15.75" customHeight="1">
      <c r="C91" s="40"/>
      <c r="D91" s="13"/>
      <c r="E91" s="13"/>
      <c r="F91" s="13"/>
      <c r="G91" s="13"/>
      <c r="H91" s="13"/>
      <c r="I91" s="13"/>
      <c r="J91" s="13"/>
      <c r="K91" s="13"/>
    </row>
    <row r="92" spans="2:11" ht="15.75" customHeight="1">
      <c r="C92" s="40"/>
      <c r="D92" s="13"/>
      <c r="E92" s="13"/>
      <c r="F92" s="13"/>
      <c r="G92" s="13"/>
      <c r="H92" s="13"/>
      <c r="I92" s="13"/>
      <c r="J92" s="13"/>
      <c r="K92" s="13"/>
    </row>
    <row r="93" spans="2:11" ht="15.75" customHeight="1">
      <c r="C93" s="40"/>
      <c r="D93" s="13"/>
      <c r="E93" s="13"/>
      <c r="F93" s="13"/>
      <c r="G93" s="13"/>
      <c r="H93" s="13"/>
      <c r="I93" s="13"/>
      <c r="J93" s="13"/>
      <c r="K93" s="13"/>
    </row>
    <row r="94" spans="2:11" ht="15.75" customHeight="1">
      <c r="C94" s="40"/>
      <c r="D94" s="13"/>
      <c r="E94" s="13"/>
      <c r="F94" s="13"/>
      <c r="G94" s="13"/>
      <c r="H94" s="13"/>
      <c r="I94" s="13"/>
      <c r="J94" s="13"/>
      <c r="K94" s="13"/>
    </row>
    <row r="95" spans="2:11" ht="15.75" customHeight="1">
      <c r="C95" s="40"/>
      <c r="D95" s="13"/>
      <c r="E95" s="13"/>
      <c r="F95" s="13"/>
      <c r="G95" s="13"/>
      <c r="H95" s="13"/>
      <c r="I95" s="13"/>
      <c r="J95" s="13"/>
      <c r="K95" s="13"/>
    </row>
    <row r="96" spans="2:11" ht="15.75" customHeight="1">
      <c r="C96" s="40"/>
      <c r="D96" s="13"/>
      <c r="E96" s="13"/>
      <c r="F96" s="13"/>
      <c r="G96" s="13"/>
      <c r="H96" s="13"/>
      <c r="I96" s="13"/>
      <c r="J96" s="13"/>
      <c r="K96" s="13"/>
    </row>
    <row r="97" spans="3:11" ht="15.75" customHeight="1">
      <c r="C97" s="40"/>
      <c r="D97" s="13"/>
      <c r="E97" s="13"/>
      <c r="F97" s="13"/>
      <c r="G97" s="13"/>
      <c r="H97" s="13"/>
      <c r="I97" s="13"/>
      <c r="J97" s="13"/>
      <c r="K97" s="13"/>
    </row>
    <row r="98" spans="3:11" ht="15.75" customHeight="1">
      <c r="C98" s="40"/>
      <c r="D98" s="13"/>
      <c r="E98" s="13"/>
      <c r="F98" s="13"/>
      <c r="G98" s="13"/>
      <c r="H98" s="13"/>
      <c r="I98" s="13"/>
      <c r="J98" s="13"/>
      <c r="K98" s="13"/>
    </row>
    <row r="99" spans="3:11" ht="15.75" customHeight="1">
      <c r="C99" s="40"/>
      <c r="D99" s="13"/>
      <c r="E99" s="13"/>
      <c r="F99" s="13"/>
      <c r="G99" s="13"/>
      <c r="H99" s="13"/>
      <c r="I99" s="13"/>
      <c r="J99" s="13"/>
      <c r="K99" s="13"/>
    </row>
    <row r="100" spans="3:11" ht="15.75" customHeight="1">
      <c r="C100" s="40"/>
      <c r="D100" s="13"/>
      <c r="E100" s="13"/>
      <c r="F100" s="13"/>
      <c r="G100" s="13"/>
      <c r="H100" s="13"/>
      <c r="I100" s="13"/>
      <c r="J100" s="13"/>
      <c r="K100" s="13"/>
    </row>
    <row r="101" spans="3:11" ht="15.75" customHeight="1">
      <c r="C101" s="40"/>
      <c r="D101" s="13"/>
      <c r="E101" s="13"/>
      <c r="F101" s="13"/>
      <c r="G101" s="13"/>
      <c r="H101" s="13"/>
      <c r="I101" s="13"/>
      <c r="J101" s="13"/>
      <c r="K101" s="13"/>
    </row>
    <row r="102" spans="3:11" ht="15.75" customHeight="1">
      <c r="C102" s="40"/>
      <c r="D102" s="13"/>
      <c r="E102" s="13"/>
      <c r="F102" s="13"/>
      <c r="G102" s="13"/>
      <c r="H102" s="13"/>
      <c r="I102" s="13"/>
      <c r="J102" s="13"/>
      <c r="K102" s="13"/>
    </row>
    <row r="103" spans="3:11" ht="15.75" customHeight="1">
      <c r="C103" s="40"/>
      <c r="D103" s="13"/>
      <c r="E103" s="13"/>
      <c r="F103" s="13"/>
      <c r="G103" s="13"/>
      <c r="H103" s="13"/>
      <c r="I103" s="13"/>
      <c r="J103" s="13"/>
      <c r="K103" s="13"/>
    </row>
    <row r="104" spans="3:11" ht="15.75" customHeight="1">
      <c r="C104" s="40"/>
      <c r="D104" s="13"/>
      <c r="E104" s="13"/>
      <c r="F104" s="13"/>
      <c r="G104" s="13"/>
      <c r="H104" s="13"/>
      <c r="I104" s="13"/>
      <c r="J104" s="13"/>
      <c r="K104" s="13"/>
    </row>
    <row r="105" spans="3:11" ht="15.75" customHeight="1">
      <c r="C105" s="40"/>
      <c r="D105" s="13"/>
      <c r="E105" s="13"/>
      <c r="F105" s="13"/>
      <c r="G105" s="13"/>
      <c r="H105" s="13"/>
      <c r="I105" s="13"/>
      <c r="J105" s="13"/>
      <c r="K105" s="13"/>
    </row>
    <row r="106" spans="3:11" ht="15.75" customHeight="1">
      <c r="C106" s="40"/>
      <c r="D106" s="13"/>
      <c r="E106" s="13"/>
      <c r="F106" s="13"/>
      <c r="G106" s="13"/>
      <c r="H106" s="13"/>
      <c r="I106" s="13"/>
      <c r="J106" s="13"/>
      <c r="K106" s="13"/>
    </row>
    <row r="107" spans="3:11" ht="15.75" customHeight="1">
      <c r="C107" s="40"/>
      <c r="D107" s="13"/>
      <c r="E107" s="13"/>
      <c r="F107" s="13"/>
      <c r="G107" s="13"/>
      <c r="H107" s="13"/>
      <c r="I107" s="13"/>
      <c r="J107" s="13"/>
      <c r="K107" s="13"/>
    </row>
    <row r="108" spans="3:11" ht="15.75" customHeight="1">
      <c r="C108" s="40"/>
      <c r="D108" s="13"/>
      <c r="E108" s="13"/>
      <c r="F108" s="13"/>
      <c r="G108" s="13"/>
      <c r="H108" s="13"/>
      <c r="I108" s="13"/>
      <c r="J108" s="13"/>
      <c r="K108" s="13"/>
    </row>
    <row r="109" spans="3:11" ht="15.75" customHeight="1">
      <c r="C109" s="40"/>
      <c r="D109" s="13"/>
      <c r="E109" s="13"/>
      <c r="F109" s="13"/>
      <c r="G109" s="13"/>
      <c r="H109" s="13"/>
      <c r="I109" s="13"/>
      <c r="J109" s="13"/>
      <c r="K109" s="13"/>
    </row>
    <row r="110" spans="3:11" ht="15.75" customHeight="1">
      <c r="C110" s="40"/>
      <c r="D110" s="13"/>
      <c r="E110" s="13"/>
      <c r="F110" s="13"/>
      <c r="G110" s="13"/>
      <c r="H110" s="13"/>
      <c r="I110" s="13"/>
      <c r="J110" s="13"/>
      <c r="K110" s="13"/>
    </row>
    <row r="111" spans="3:11" ht="15.75" customHeight="1">
      <c r="C111" s="40"/>
      <c r="D111" s="13"/>
      <c r="E111" s="13"/>
      <c r="F111" s="13"/>
      <c r="G111" s="13"/>
      <c r="H111" s="13"/>
      <c r="I111" s="13"/>
      <c r="J111" s="13"/>
      <c r="K111" s="13"/>
    </row>
    <row r="112" spans="3:11" ht="15.75" customHeight="1">
      <c r="C112" s="40"/>
      <c r="D112" s="13"/>
      <c r="E112" s="13"/>
      <c r="F112" s="13"/>
      <c r="G112" s="13"/>
      <c r="H112" s="13"/>
      <c r="I112" s="13"/>
      <c r="J112" s="13"/>
      <c r="K112" s="13"/>
    </row>
    <row r="113" spans="3:11" ht="15.75" customHeight="1">
      <c r="C113" s="40"/>
      <c r="D113" s="13"/>
      <c r="E113" s="13"/>
      <c r="F113" s="13"/>
      <c r="G113" s="13"/>
      <c r="H113" s="13"/>
      <c r="I113" s="13"/>
      <c r="J113" s="13"/>
      <c r="K113" s="13"/>
    </row>
    <row r="114" spans="3:11" ht="15.75" customHeight="1">
      <c r="C114" s="40"/>
      <c r="D114" s="13"/>
      <c r="E114" s="13"/>
      <c r="F114" s="13"/>
      <c r="G114" s="13"/>
      <c r="H114" s="13"/>
      <c r="I114" s="13"/>
      <c r="J114" s="13"/>
      <c r="K114" s="13"/>
    </row>
    <row r="115" spans="3:11" ht="15.75" customHeight="1">
      <c r="C115" s="40"/>
      <c r="D115" s="13"/>
      <c r="E115" s="13"/>
      <c r="F115" s="13"/>
      <c r="G115" s="13"/>
      <c r="H115" s="13"/>
      <c r="I115" s="13"/>
      <c r="J115" s="13"/>
      <c r="K115" s="13"/>
    </row>
    <row r="116" spans="3:11" ht="15.75" customHeight="1">
      <c r="C116" s="40"/>
      <c r="D116" s="13"/>
      <c r="E116" s="13"/>
      <c r="F116" s="13"/>
      <c r="G116" s="13"/>
      <c r="H116" s="13"/>
      <c r="I116" s="13"/>
      <c r="J116" s="13"/>
      <c r="K116" s="13"/>
    </row>
    <row r="117" spans="3:11" ht="15.75" customHeight="1">
      <c r="C117" s="40"/>
      <c r="D117" s="13"/>
      <c r="E117" s="13"/>
      <c r="F117" s="13"/>
      <c r="G117" s="13"/>
      <c r="H117" s="13"/>
      <c r="I117" s="13"/>
      <c r="J117" s="13"/>
      <c r="K117" s="13"/>
    </row>
    <row r="118" spans="3:11" ht="15.75" customHeight="1">
      <c r="C118" s="40"/>
      <c r="D118" s="13"/>
      <c r="E118" s="13"/>
      <c r="F118" s="13"/>
      <c r="G118" s="13"/>
      <c r="H118" s="13"/>
      <c r="I118" s="13"/>
      <c r="J118" s="13"/>
      <c r="K118" s="13"/>
    </row>
    <row r="119" spans="3:11" ht="15.75" customHeight="1">
      <c r="C119" s="40"/>
      <c r="D119" s="13"/>
      <c r="E119" s="13"/>
      <c r="F119" s="13"/>
      <c r="G119" s="13"/>
      <c r="H119" s="13"/>
      <c r="I119" s="13"/>
      <c r="J119" s="13"/>
      <c r="K119" s="13"/>
    </row>
    <row r="120" spans="3:11" ht="15.75" customHeight="1">
      <c r="C120" s="40"/>
      <c r="D120" s="13"/>
      <c r="E120" s="13"/>
      <c r="F120" s="13"/>
      <c r="G120" s="13"/>
      <c r="H120" s="13"/>
      <c r="I120" s="13"/>
      <c r="J120" s="13"/>
      <c r="K120" s="13"/>
    </row>
    <row r="121" spans="3:11" ht="15.75" customHeight="1">
      <c r="C121" s="40"/>
      <c r="D121" s="13"/>
      <c r="E121" s="13"/>
      <c r="F121" s="13"/>
      <c r="G121" s="13"/>
      <c r="H121" s="13"/>
      <c r="I121" s="13"/>
      <c r="J121" s="13"/>
      <c r="K121" s="13"/>
    </row>
    <row r="122" spans="3:11" ht="15.75" customHeight="1">
      <c r="C122" s="40"/>
      <c r="D122" s="13"/>
      <c r="E122" s="13"/>
      <c r="F122" s="13"/>
      <c r="G122" s="13"/>
      <c r="H122" s="13"/>
      <c r="I122" s="13"/>
      <c r="J122" s="13"/>
      <c r="K122" s="13"/>
    </row>
    <row r="123" spans="3:11" ht="15.75" customHeight="1">
      <c r="C123" s="40"/>
      <c r="D123" s="13"/>
      <c r="E123" s="13"/>
      <c r="F123" s="13"/>
      <c r="G123" s="13"/>
      <c r="H123" s="13"/>
      <c r="I123" s="13"/>
      <c r="J123" s="13"/>
      <c r="K123" s="13"/>
    </row>
    <row r="124" spans="3:11" ht="15.75" customHeight="1">
      <c r="C124" s="40"/>
      <c r="D124" s="13"/>
      <c r="E124" s="13"/>
      <c r="F124" s="13"/>
      <c r="G124" s="13"/>
      <c r="H124" s="13"/>
      <c r="I124" s="13"/>
      <c r="J124" s="13"/>
      <c r="K124" s="13"/>
    </row>
    <row r="125" spans="3:11" ht="15.75" customHeight="1">
      <c r="C125" s="40"/>
      <c r="D125" s="13"/>
      <c r="E125" s="13"/>
      <c r="F125" s="13"/>
      <c r="G125" s="13"/>
      <c r="H125" s="13"/>
      <c r="I125" s="13"/>
      <c r="J125" s="13"/>
      <c r="K125" s="13"/>
    </row>
    <row r="126" spans="3:11" ht="15.75" customHeight="1">
      <c r="C126" s="40"/>
      <c r="D126" s="13"/>
      <c r="E126" s="13"/>
      <c r="F126" s="13"/>
      <c r="G126" s="13"/>
      <c r="H126" s="13"/>
      <c r="I126" s="13"/>
      <c r="J126" s="13"/>
      <c r="K126" s="13"/>
    </row>
    <row r="127" spans="3:11" ht="15.75" customHeight="1">
      <c r="C127" s="40"/>
      <c r="D127" s="13"/>
      <c r="E127" s="13"/>
      <c r="F127" s="13"/>
      <c r="G127" s="13"/>
      <c r="H127" s="13"/>
      <c r="I127" s="13"/>
      <c r="J127" s="13"/>
      <c r="K127" s="13"/>
    </row>
    <row r="128" spans="3:11" ht="15.75" customHeight="1">
      <c r="C128" s="40"/>
      <c r="D128" s="13"/>
      <c r="E128" s="13"/>
      <c r="F128" s="13"/>
      <c r="G128" s="13"/>
      <c r="H128" s="13"/>
      <c r="I128" s="13"/>
      <c r="J128" s="13"/>
      <c r="K128" s="13"/>
    </row>
    <row r="129" spans="3:11" ht="15.75" customHeight="1">
      <c r="C129" s="40"/>
      <c r="D129" s="13"/>
      <c r="E129" s="13"/>
      <c r="F129" s="13"/>
      <c r="G129" s="13"/>
      <c r="H129" s="13"/>
      <c r="I129" s="13"/>
      <c r="J129" s="13"/>
      <c r="K129" s="13"/>
    </row>
    <row r="130" spans="3:11" ht="15.75" customHeight="1">
      <c r="C130" s="40"/>
      <c r="D130" s="13"/>
      <c r="E130" s="13"/>
      <c r="F130" s="13"/>
      <c r="G130" s="13"/>
      <c r="H130" s="13"/>
      <c r="I130" s="13"/>
      <c r="J130" s="13"/>
      <c r="K130" s="13"/>
    </row>
    <row r="131" spans="3:11" ht="15.75" customHeight="1">
      <c r="C131" s="40"/>
      <c r="D131" s="13"/>
      <c r="E131" s="13"/>
      <c r="F131" s="13"/>
      <c r="G131" s="13"/>
      <c r="H131" s="13"/>
      <c r="I131" s="13"/>
      <c r="J131" s="13"/>
      <c r="K131" s="13"/>
    </row>
    <row r="132" spans="3:11" ht="15.75" customHeight="1">
      <c r="C132" s="40"/>
      <c r="D132" s="13"/>
      <c r="E132" s="13"/>
      <c r="F132" s="13"/>
      <c r="G132" s="13"/>
      <c r="H132" s="13"/>
      <c r="I132" s="13"/>
      <c r="J132" s="13"/>
      <c r="K132" s="13"/>
    </row>
    <row r="133" spans="3:11" ht="15.75" customHeight="1">
      <c r="C133" s="40"/>
      <c r="D133" s="13"/>
      <c r="E133" s="13"/>
      <c r="F133" s="13"/>
      <c r="G133" s="13"/>
      <c r="H133" s="13"/>
      <c r="I133" s="13"/>
      <c r="J133" s="13"/>
      <c r="K133" s="13"/>
    </row>
    <row r="134" spans="3:11" ht="15.75" customHeight="1">
      <c r="C134" s="40"/>
      <c r="D134" s="13"/>
      <c r="E134" s="13"/>
      <c r="F134" s="13"/>
      <c r="G134" s="13"/>
      <c r="H134" s="13"/>
      <c r="I134" s="13"/>
      <c r="J134" s="13"/>
      <c r="K134" s="13"/>
    </row>
    <row r="135" spans="3:11" ht="15.75" customHeight="1">
      <c r="C135" s="40"/>
      <c r="D135" s="13"/>
      <c r="E135" s="13"/>
      <c r="F135" s="13"/>
      <c r="G135" s="13"/>
      <c r="H135" s="13"/>
      <c r="I135" s="13"/>
      <c r="J135" s="13"/>
      <c r="K135" s="13"/>
    </row>
    <row r="136" spans="3:11" ht="15.75" customHeight="1">
      <c r="C136" s="40"/>
      <c r="D136" s="13"/>
      <c r="E136" s="13"/>
      <c r="F136" s="13"/>
      <c r="G136" s="13"/>
      <c r="H136" s="13"/>
      <c r="I136" s="13"/>
      <c r="J136" s="13"/>
      <c r="K136" s="13"/>
    </row>
    <row r="137" spans="3:11" ht="15.75" customHeight="1">
      <c r="C137" s="40"/>
      <c r="D137" s="13"/>
      <c r="E137" s="13"/>
      <c r="F137" s="13"/>
      <c r="G137" s="13"/>
      <c r="H137" s="13"/>
      <c r="I137" s="13"/>
      <c r="J137" s="13"/>
      <c r="K137" s="13"/>
    </row>
    <row r="138" spans="3:11" ht="15.75" customHeight="1">
      <c r="C138" s="40"/>
      <c r="D138" s="13"/>
      <c r="E138" s="13"/>
      <c r="F138" s="13"/>
      <c r="G138" s="13"/>
      <c r="H138" s="13"/>
      <c r="I138" s="13"/>
      <c r="J138" s="13"/>
      <c r="K138" s="13"/>
    </row>
    <row r="139" spans="3:11" ht="15.75" customHeight="1">
      <c r="C139" s="40"/>
      <c r="D139" s="13"/>
      <c r="E139" s="13"/>
      <c r="F139" s="13"/>
      <c r="G139" s="13"/>
      <c r="H139" s="13"/>
      <c r="I139" s="13"/>
      <c r="J139" s="13"/>
      <c r="K139" s="13"/>
    </row>
    <row r="140" spans="3:11" ht="15.75" customHeight="1">
      <c r="C140" s="40"/>
      <c r="D140" s="13"/>
      <c r="E140" s="13"/>
      <c r="F140" s="13"/>
      <c r="G140" s="13"/>
      <c r="H140" s="13"/>
      <c r="I140" s="13"/>
      <c r="J140" s="13"/>
      <c r="K140" s="13"/>
    </row>
    <row r="141" spans="3:11" ht="15.75" customHeight="1">
      <c r="C141" s="40"/>
      <c r="D141" s="13"/>
      <c r="E141" s="13"/>
      <c r="F141" s="13"/>
      <c r="G141" s="13"/>
      <c r="H141" s="13"/>
      <c r="I141" s="13"/>
      <c r="J141" s="13"/>
      <c r="K141" s="13"/>
    </row>
    <row r="142" spans="3:11" ht="15.75" customHeight="1">
      <c r="C142" s="40"/>
      <c r="D142" s="13"/>
      <c r="E142" s="13"/>
      <c r="F142" s="13"/>
      <c r="G142" s="13"/>
      <c r="H142" s="13"/>
      <c r="I142" s="13"/>
      <c r="J142" s="13"/>
      <c r="K142" s="13"/>
    </row>
    <row r="143" spans="3:11" ht="15.75" customHeight="1">
      <c r="C143" s="40"/>
      <c r="D143" s="13"/>
      <c r="E143" s="13"/>
      <c r="F143" s="13"/>
      <c r="G143" s="13"/>
      <c r="H143" s="13"/>
      <c r="I143" s="13"/>
      <c r="J143" s="13"/>
      <c r="K143" s="13"/>
    </row>
    <row r="144" spans="3:11" ht="15.75" customHeight="1">
      <c r="C144" s="40"/>
      <c r="D144" s="13"/>
      <c r="E144" s="13"/>
      <c r="F144" s="13"/>
      <c r="G144" s="13"/>
      <c r="H144" s="13"/>
      <c r="I144" s="13"/>
      <c r="J144" s="13"/>
      <c r="K144" s="13"/>
    </row>
    <row r="145" spans="3:11" ht="15.75" customHeight="1">
      <c r="C145" s="40"/>
      <c r="D145" s="13"/>
      <c r="E145" s="13"/>
      <c r="F145" s="13"/>
      <c r="G145" s="13"/>
      <c r="H145" s="13"/>
      <c r="I145" s="13"/>
      <c r="J145" s="13"/>
      <c r="K145" s="13"/>
    </row>
    <row r="146" spans="3:11" ht="15.75" customHeight="1">
      <c r="C146" s="40"/>
      <c r="D146" s="13"/>
      <c r="E146" s="13"/>
      <c r="F146" s="13"/>
      <c r="G146" s="13"/>
      <c r="H146" s="13"/>
      <c r="I146" s="13"/>
      <c r="J146" s="13"/>
      <c r="K146" s="13"/>
    </row>
    <row r="147" spans="3:11" ht="15.75" customHeight="1">
      <c r="C147" s="40"/>
      <c r="D147" s="13"/>
      <c r="E147" s="13"/>
      <c r="F147" s="13"/>
      <c r="G147" s="13"/>
      <c r="H147" s="13"/>
      <c r="I147" s="13"/>
      <c r="J147" s="13"/>
      <c r="K147" s="13"/>
    </row>
    <row r="148" spans="3:11" ht="15.75" customHeight="1">
      <c r="C148" s="40"/>
      <c r="D148" s="13"/>
      <c r="E148" s="13"/>
      <c r="F148" s="13"/>
      <c r="G148" s="13"/>
      <c r="H148" s="13"/>
      <c r="I148" s="13"/>
      <c r="J148" s="13"/>
      <c r="K148" s="13"/>
    </row>
    <row r="149" spans="3:11" ht="15.75" customHeight="1">
      <c r="C149" s="40"/>
      <c r="D149" s="13"/>
      <c r="E149" s="13"/>
      <c r="F149" s="13"/>
      <c r="G149" s="13"/>
      <c r="H149" s="13"/>
      <c r="I149" s="13"/>
      <c r="J149" s="13"/>
      <c r="K149" s="13"/>
    </row>
    <row r="150" spans="3:11" ht="15.75" customHeight="1">
      <c r="C150" s="40"/>
      <c r="D150" s="13"/>
      <c r="E150" s="13"/>
      <c r="F150" s="13"/>
      <c r="G150" s="13"/>
      <c r="H150" s="13"/>
      <c r="I150" s="13"/>
      <c r="J150" s="13"/>
      <c r="K150" s="13"/>
    </row>
    <row r="151" spans="3:11" ht="15.75" customHeight="1">
      <c r="C151" s="40"/>
      <c r="D151" s="13"/>
      <c r="E151" s="13"/>
      <c r="F151" s="13"/>
      <c r="G151" s="13"/>
      <c r="H151" s="13"/>
      <c r="I151" s="13"/>
      <c r="J151" s="13"/>
      <c r="K151" s="13"/>
    </row>
    <row r="152" spans="3:11" ht="15.75" customHeight="1">
      <c r="C152" s="40"/>
      <c r="D152" s="13"/>
      <c r="E152" s="13"/>
      <c r="F152" s="13"/>
      <c r="G152" s="13"/>
      <c r="H152" s="13"/>
      <c r="I152" s="13"/>
      <c r="J152" s="13"/>
      <c r="K152" s="13"/>
    </row>
    <row r="153" spans="3:11" ht="15.75" customHeight="1">
      <c r="C153" s="40"/>
      <c r="D153" s="13"/>
      <c r="E153" s="13"/>
      <c r="F153" s="13"/>
      <c r="G153" s="13"/>
      <c r="H153" s="13"/>
      <c r="I153" s="13"/>
      <c r="J153" s="13"/>
      <c r="K153" s="13"/>
    </row>
    <row r="154" spans="3:11" ht="15.75" customHeight="1">
      <c r="C154" s="40"/>
      <c r="D154" s="13"/>
      <c r="E154" s="13"/>
      <c r="F154" s="13"/>
      <c r="G154" s="13"/>
      <c r="H154" s="13"/>
      <c r="I154" s="13"/>
      <c r="J154" s="13"/>
      <c r="K154" s="13"/>
    </row>
    <row r="155" spans="3:11" ht="15.75" customHeight="1">
      <c r="C155" s="40"/>
      <c r="D155" s="13"/>
      <c r="E155" s="13"/>
      <c r="F155" s="13"/>
      <c r="G155" s="13"/>
      <c r="H155" s="13"/>
      <c r="I155" s="13"/>
      <c r="J155" s="13"/>
      <c r="K155" s="13"/>
    </row>
    <row r="156" spans="3:11" ht="15.75" customHeight="1">
      <c r="C156" s="40"/>
      <c r="D156" s="13"/>
      <c r="E156" s="13"/>
      <c r="F156" s="13"/>
      <c r="G156" s="13"/>
      <c r="H156" s="13"/>
      <c r="I156" s="13"/>
      <c r="J156" s="13"/>
      <c r="K156" s="13"/>
    </row>
    <row r="157" spans="3:11" ht="15.75" customHeight="1">
      <c r="C157" s="40"/>
      <c r="D157" s="13"/>
      <c r="E157" s="13"/>
      <c r="F157" s="13"/>
      <c r="G157" s="13"/>
      <c r="H157" s="13"/>
      <c r="I157" s="13"/>
      <c r="J157" s="13"/>
      <c r="K157" s="13"/>
    </row>
    <row r="158" spans="3:11" ht="15.75" customHeight="1">
      <c r="C158" s="40"/>
      <c r="D158" s="13"/>
      <c r="E158" s="13"/>
      <c r="F158" s="13"/>
      <c r="G158" s="13"/>
      <c r="H158" s="13"/>
      <c r="I158" s="13"/>
      <c r="J158" s="13"/>
      <c r="K158" s="13"/>
    </row>
    <row r="159" spans="3:11" ht="15.75" customHeight="1">
      <c r="C159" s="40"/>
      <c r="D159" s="13"/>
      <c r="E159" s="13"/>
      <c r="F159" s="13"/>
      <c r="G159" s="13"/>
      <c r="H159" s="13"/>
      <c r="I159" s="13"/>
      <c r="J159" s="13"/>
      <c r="K159" s="13"/>
    </row>
    <row r="160" spans="3:11" ht="15.75" customHeight="1">
      <c r="C160" s="40"/>
      <c r="D160" s="13"/>
      <c r="E160" s="13"/>
      <c r="F160" s="13"/>
      <c r="G160" s="13"/>
      <c r="H160" s="13"/>
      <c r="I160" s="13"/>
      <c r="J160" s="13"/>
      <c r="K160" s="13"/>
    </row>
    <row r="161" spans="3:11" ht="15.75" customHeight="1">
      <c r="C161" s="40"/>
      <c r="D161" s="13"/>
      <c r="E161" s="13"/>
      <c r="F161" s="13"/>
      <c r="G161" s="13"/>
      <c r="H161" s="13"/>
      <c r="I161" s="13"/>
      <c r="J161" s="13"/>
      <c r="K161" s="13"/>
    </row>
    <row r="162" spans="3:11" ht="15.75" customHeight="1">
      <c r="C162" s="40"/>
      <c r="D162" s="13"/>
      <c r="E162" s="13"/>
      <c r="F162" s="13"/>
      <c r="G162" s="13"/>
      <c r="H162" s="13"/>
      <c r="I162" s="13"/>
      <c r="J162" s="13"/>
      <c r="K162" s="13"/>
    </row>
    <row r="163" spans="3:11" ht="15.75" customHeight="1">
      <c r="C163" s="40"/>
      <c r="D163" s="13"/>
      <c r="E163" s="13"/>
      <c r="F163" s="13"/>
      <c r="G163" s="13"/>
      <c r="H163" s="13"/>
      <c r="I163" s="13"/>
      <c r="J163" s="13"/>
      <c r="K163" s="13"/>
    </row>
    <row r="164" spans="3:11" ht="15.75" customHeight="1">
      <c r="C164" s="40"/>
      <c r="D164" s="13"/>
      <c r="E164" s="13"/>
      <c r="F164" s="13"/>
      <c r="G164" s="13"/>
      <c r="H164" s="13"/>
      <c r="I164" s="13"/>
      <c r="J164" s="13"/>
      <c r="K164" s="13"/>
    </row>
    <row r="165" spans="3:11" ht="15.75" customHeight="1">
      <c r="C165" s="40"/>
      <c r="D165" s="13"/>
      <c r="E165" s="13"/>
      <c r="F165" s="13"/>
      <c r="G165" s="13"/>
      <c r="H165" s="13"/>
      <c r="I165" s="13"/>
      <c r="J165" s="13"/>
      <c r="K165" s="13"/>
    </row>
    <row r="166" spans="3:11" ht="15.75" customHeight="1">
      <c r="C166" s="40"/>
      <c r="D166" s="13"/>
      <c r="E166" s="13"/>
      <c r="F166" s="13"/>
      <c r="G166" s="13"/>
      <c r="H166" s="13"/>
      <c r="I166" s="13"/>
      <c r="J166" s="13"/>
      <c r="K166" s="13"/>
    </row>
    <row r="167" spans="3:11" ht="15.75" customHeight="1">
      <c r="C167" s="40"/>
      <c r="D167" s="13"/>
      <c r="E167" s="13"/>
      <c r="F167" s="13"/>
      <c r="G167" s="13"/>
      <c r="H167" s="13"/>
      <c r="I167" s="13"/>
      <c r="J167" s="13"/>
      <c r="K167" s="13"/>
    </row>
    <row r="168" spans="3:11" ht="15.75" customHeight="1">
      <c r="C168" s="40"/>
      <c r="D168" s="13"/>
      <c r="E168" s="13"/>
      <c r="F168" s="13"/>
      <c r="G168" s="13"/>
      <c r="H168" s="13"/>
      <c r="I168" s="13"/>
      <c r="J168" s="13"/>
      <c r="K168" s="13"/>
    </row>
    <row r="169" spans="3:11" ht="15.75" customHeight="1">
      <c r="C169" s="40"/>
      <c r="D169" s="13"/>
      <c r="E169" s="13"/>
      <c r="F169" s="13"/>
      <c r="G169" s="13"/>
      <c r="H169" s="13"/>
      <c r="I169" s="13"/>
      <c r="J169" s="13"/>
      <c r="K169" s="13"/>
    </row>
    <row r="170" spans="3:11" ht="15.75" customHeight="1">
      <c r="C170" s="40"/>
      <c r="D170" s="13"/>
      <c r="E170" s="13"/>
      <c r="F170" s="13"/>
      <c r="G170" s="13"/>
      <c r="H170" s="13"/>
      <c r="I170" s="13"/>
      <c r="J170" s="13"/>
      <c r="K170" s="13"/>
    </row>
    <row r="171" spans="3:11" ht="15.75" customHeight="1">
      <c r="C171" s="40"/>
      <c r="D171" s="13"/>
      <c r="E171" s="13"/>
      <c r="F171" s="13"/>
      <c r="G171" s="13"/>
      <c r="H171" s="13"/>
      <c r="I171" s="13"/>
      <c r="J171" s="13"/>
      <c r="K171" s="13"/>
    </row>
    <row r="172" spans="3:11" ht="15.75" customHeight="1">
      <c r="C172" s="40"/>
      <c r="D172" s="13"/>
      <c r="E172" s="13"/>
      <c r="F172" s="13"/>
      <c r="G172" s="13"/>
      <c r="H172" s="13"/>
      <c r="I172" s="13"/>
      <c r="J172" s="13"/>
      <c r="K172" s="13"/>
    </row>
    <row r="173" spans="3:11" ht="15.75" customHeight="1">
      <c r="C173" s="40"/>
      <c r="D173" s="13"/>
      <c r="E173" s="13"/>
      <c r="F173" s="13"/>
      <c r="G173" s="13"/>
      <c r="H173" s="13"/>
      <c r="I173" s="13"/>
      <c r="J173" s="13"/>
      <c r="K173" s="13"/>
    </row>
    <row r="174" spans="3:11" ht="15.75" customHeight="1">
      <c r="C174" s="40"/>
      <c r="D174" s="13"/>
      <c r="E174" s="13"/>
      <c r="F174" s="13"/>
      <c r="G174" s="13"/>
      <c r="H174" s="13"/>
      <c r="I174" s="13"/>
      <c r="J174" s="13"/>
      <c r="K174" s="13"/>
    </row>
    <row r="175" spans="3:11" ht="15.75" customHeight="1">
      <c r="C175" s="40"/>
      <c r="D175" s="13"/>
      <c r="E175" s="13"/>
      <c r="F175" s="13"/>
      <c r="G175" s="13"/>
      <c r="H175" s="13"/>
      <c r="I175" s="13"/>
      <c r="J175" s="13"/>
      <c r="K175" s="13"/>
    </row>
    <row r="176" spans="3:11" ht="15.75" customHeight="1">
      <c r="C176" s="40"/>
      <c r="D176" s="13"/>
      <c r="E176" s="13"/>
      <c r="F176" s="13"/>
      <c r="G176" s="13"/>
      <c r="H176" s="13"/>
      <c r="I176" s="13"/>
      <c r="J176" s="13"/>
      <c r="K176" s="13"/>
    </row>
    <row r="177" spans="3:11" ht="15.75" customHeight="1">
      <c r="C177" s="40"/>
      <c r="D177" s="13"/>
      <c r="E177" s="13"/>
      <c r="F177" s="13"/>
      <c r="G177" s="13"/>
      <c r="H177" s="13"/>
      <c r="I177" s="13"/>
      <c r="J177" s="13"/>
      <c r="K177" s="13"/>
    </row>
    <row r="178" spans="3:11" ht="15.75" customHeight="1">
      <c r="C178" s="40"/>
      <c r="D178" s="13"/>
      <c r="E178" s="13"/>
      <c r="F178" s="13"/>
      <c r="G178" s="13"/>
      <c r="H178" s="13"/>
      <c r="I178" s="13"/>
      <c r="J178" s="13"/>
      <c r="K178" s="13"/>
    </row>
    <row r="179" spans="3:11" ht="15.75" customHeight="1">
      <c r="C179" s="40"/>
      <c r="D179" s="13"/>
      <c r="E179" s="13"/>
      <c r="F179" s="13"/>
      <c r="G179" s="13"/>
      <c r="H179" s="13"/>
      <c r="I179" s="13"/>
      <c r="J179" s="13"/>
      <c r="K179" s="13"/>
    </row>
    <row r="180" spans="3:11" ht="15.75" customHeight="1">
      <c r="C180" s="40"/>
      <c r="D180" s="13"/>
      <c r="E180" s="13"/>
      <c r="F180" s="13"/>
      <c r="G180" s="13"/>
      <c r="H180" s="13"/>
      <c r="I180" s="13"/>
      <c r="J180" s="13"/>
      <c r="K180" s="13"/>
    </row>
    <row r="181" spans="3:11" ht="15.75" customHeight="1">
      <c r="C181" s="40"/>
      <c r="D181" s="13"/>
      <c r="E181" s="13"/>
      <c r="F181" s="13"/>
      <c r="G181" s="13"/>
      <c r="H181" s="13"/>
      <c r="I181" s="13"/>
      <c r="J181" s="13"/>
      <c r="K181" s="13"/>
    </row>
    <row r="182" spans="3:11" ht="15.75" customHeight="1">
      <c r="C182" s="40"/>
      <c r="D182" s="13"/>
      <c r="E182" s="13"/>
      <c r="F182" s="13"/>
      <c r="G182" s="13"/>
      <c r="H182" s="13"/>
      <c r="I182" s="13"/>
      <c r="J182" s="13"/>
      <c r="K182" s="13"/>
    </row>
    <row r="183" spans="3:11" ht="15.75" customHeight="1">
      <c r="C183" s="40"/>
      <c r="D183" s="13"/>
      <c r="E183" s="13"/>
      <c r="F183" s="13"/>
      <c r="G183" s="13"/>
      <c r="H183" s="13"/>
      <c r="I183" s="13"/>
      <c r="J183" s="13"/>
      <c r="K183" s="13"/>
    </row>
    <row r="184" spans="3:11" ht="15.75" customHeight="1">
      <c r="C184" s="40"/>
      <c r="D184" s="13"/>
      <c r="E184" s="13"/>
      <c r="F184" s="13"/>
      <c r="G184" s="13"/>
      <c r="H184" s="13"/>
      <c r="I184" s="13"/>
      <c r="J184" s="13"/>
      <c r="K184" s="13"/>
    </row>
    <row r="185" spans="3:11" ht="15.75" customHeight="1">
      <c r="C185" s="40"/>
      <c r="D185" s="13"/>
      <c r="E185" s="13"/>
      <c r="F185" s="13"/>
      <c r="G185" s="13"/>
      <c r="H185" s="13"/>
      <c r="I185" s="13"/>
      <c r="J185" s="13"/>
      <c r="K185" s="13"/>
    </row>
    <row r="186" spans="3:11" ht="15.75" customHeight="1">
      <c r="C186" s="40"/>
      <c r="D186" s="13"/>
      <c r="E186" s="13"/>
      <c r="F186" s="13"/>
      <c r="G186" s="13"/>
      <c r="H186" s="13"/>
      <c r="I186" s="13"/>
      <c r="J186" s="13"/>
      <c r="K186" s="13"/>
    </row>
    <row r="187" spans="3:11" ht="15.75" customHeight="1">
      <c r="C187" s="40"/>
      <c r="D187" s="13"/>
      <c r="E187" s="13"/>
      <c r="F187" s="13"/>
      <c r="G187" s="13"/>
      <c r="H187" s="13"/>
      <c r="I187" s="13"/>
      <c r="J187" s="13"/>
      <c r="K187" s="13"/>
    </row>
    <row r="188" spans="3:11" ht="15.75" customHeight="1">
      <c r="C188" s="40"/>
      <c r="D188" s="13"/>
      <c r="E188" s="13"/>
      <c r="F188" s="13"/>
      <c r="G188" s="13"/>
      <c r="H188" s="13"/>
      <c r="I188" s="13"/>
      <c r="J188" s="13"/>
      <c r="K188" s="13"/>
    </row>
    <row r="189" spans="3:11" ht="15.75" customHeight="1">
      <c r="C189" s="40"/>
      <c r="D189" s="13"/>
      <c r="E189" s="13"/>
      <c r="F189" s="13"/>
      <c r="G189" s="13"/>
      <c r="H189" s="13"/>
      <c r="I189" s="13"/>
      <c r="J189" s="13"/>
      <c r="K189" s="13"/>
    </row>
    <row r="190" spans="3:11" ht="15.75" customHeight="1">
      <c r="C190" s="40"/>
      <c r="D190" s="13"/>
      <c r="E190" s="13"/>
      <c r="F190" s="13"/>
      <c r="G190" s="13"/>
      <c r="H190" s="13"/>
      <c r="I190" s="13"/>
      <c r="J190" s="13"/>
      <c r="K190" s="13"/>
    </row>
    <row r="191" spans="3:11" ht="15.75" customHeight="1">
      <c r="C191" s="40"/>
      <c r="D191" s="13"/>
      <c r="E191" s="13"/>
      <c r="F191" s="13"/>
      <c r="G191" s="13"/>
      <c r="H191" s="13"/>
      <c r="I191" s="13"/>
      <c r="J191" s="13"/>
      <c r="K191" s="13"/>
    </row>
    <row r="192" spans="3:11" ht="15.75" customHeight="1">
      <c r="C192" s="40"/>
      <c r="D192" s="13"/>
      <c r="E192" s="13"/>
      <c r="F192" s="13"/>
      <c r="G192" s="13"/>
      <c r="H192" s="13"/>
      <c r="I192" s="13"/>
      <c r="J192" s="13"/>
      <c r="K192" s="13"/>
    </row>
    <row r="193" spans="3:11" ht="15.75" customHeight="1">
      <c r="C193" s="40"/>
      <c r="D193" s="13"/>
      <c r="E193" s="13"/>
      <c r="F193" s="13"/>
      <c r="G193" s="13"/>
      <c r="H193" s="13"/>
      <c r="I193" s="13"/>
      <c r="J193" s="13"/>
      <c r="K193" s="13"/>
    </row>
    <row r="194" spans="3:11" ht="15.75" customHeight="1">
      <c r="C194" s="40"/>
      <c r="D194" s="13"/>
      <c r="E194" s="13"/>
      <c r="F194" s="13"/>
      <c r="G194" s="13"/>
      <c r="H194" s="13"/>
      <c r="I194" s="13"/>
      <c r="J194" s="13"/>
      <c r="K194" s="13"/>
    </row>
    <row r="195" spans="3:11" ht="15.75" customHeight="1">
      <c r="C195" s="40"/>
      <c r="D195" s="13"/>
      <c r="E195" s="13"/>
      <c r="F195" s="13"/>
      <c r="G195" s="13"/>
      <c r="H195" s="13"/>
      <c r="I195" s="13"/>
      <c r="J195" s="13"/>
      <c r="K195" s="13"/>
    </row>
    <row r="196" spans="3:11" ht="15.75" customHeight="1">
      <c r="C196" s="40"/>
      <c r="D196" s="13"/>
      <c r="E196" s="13"/>
      <c r="F196" s="13"/>
      <c r="G196" s="13"/>
      <c r="H196" s="13"/>
      <c r="I196" s="13"/>
      <c r="J196" s="13"/>
      <c r="K196" s="13"/>
    </row>
    <row r="197" spans="3:11" ht="15.75" customHeight="1">
      <c r="C197" s="40"/>
      <c r="D197" s="13"/>
      <c r="E197" s="13"/>
      <c r="F197" s="13"/>
      <c r="G197" s="13"/>
      <c r="H197" s="13"/>
      <c r="I197" s="13"/>
      <c r="J197" s="13"/>
      <c r="K197" s="13"/>
    </row>
    <row r="198" spans="3:11" ht="15.75" customHeight="1">
      <c r="C198" s="40"/>
      <c r="D198" s="13"/>
      <c r="E198" s="13"/>
      <c r="F198" s="13"/>
      <c r="G198" s="13"/>
      <c r="H198" s="13"/>
      <c r="I198" s="13"/>
      <c r="J198" s="13"/>
      <c r="K198" s="13"/>
    </row>
    <row r="199" spans="3:11" ht="15.75" customHeight="1">
      <c r="C199" s="40"/>
      <c r="D199" s="13"/>
      <c r="E199" s="13"/>
      <c r="F199" s="13"/>
      <c r="G199" s="13"/>
      <c r="H199" s="13"/>
      <c r="I199" s="13"/>
      <c r="J199" s="13"/>
      <c r="K199" s="13"/>
    </row>
    <row r="200" spans="3:11" ht="15.75" customHeight="1">
      <c r="C200" s="40"/>
      <c r="D200" s="13"/>
      <c r="E200" s="13"/>
      <c r="F200" s="13"/>
      <c r="G200" s="13"/>
      <c r="H200" s="13"/>
      <c r="I200" s="13"/>
      <c r="J200" s="13"/>
      <c r="K200" s="13"/>
    </row>
    <row r="201" spans="3:11" ht="15.75" customHeight="1">
      <c r="C201" s="40"/>
      <c r="D201" s="13"/>
      <c r="E201" s="13"/>
      <c r="F201" s="13"/>
      <c r="G201" s="13"/>
      <c r="H201" s="13"/>
      <c r="I201" s="13"/>
      <c r="J201" s="13"/>
      <c r="K201" s="13"/>
    </row>
    <row r="202" spans="3:11" ht="15.75" customHeight="1">
      <c r="C202" s="40"/>
      <c r="D202" s="13"/>
      <c r="E202" s="13"/>
      <c r="F202" s="13"/>
      <c r="G202" s="13"/>
      <c r="H202" s="13"/>
      <c r="I202" s="13"/>
      <c r="J202" s="13"/>
      <c r="K202" s="13"/>
    </row>
    <row r="203" spans="3:11" ht="15.75" customHeight="1">
      <c r="C203" s="40"/>
      <c r="D203" s="13"/>
      <c r="E203" s="13"/>
      <c r="F203" s="13"/>
      <c r="G203" s="13"/>
      <c r="H203" s="13"/>
      <c r="I203" s="13"/>
      <c r="J203" s="13"/>
      <c r="K203" s="13"/>
    </row>
    <row r="204" spans="3:11" ht="15.75" customHeight="1">
      <c r="C204" s="40"/>
      <c r="D204" s="13"/>
      <c r="E204" s="13"/>
      <c r="F204" s="13"/>
      <c r="G204" s="13"/>
      <c r="H204" s="13"/>
      <c r="I204" s="13"/>
      <c r="J204" s="13"/>
      <c r="K204" s="13"/>
    </row>
    <row r="205" spans="3:11" ht="15.75" customHeight="1">
      <c r="C205" s="40"/>
      <c r="D205" s="13"/>
      <c r="E205" s="13"/>
      <c r="F205" s="13"/>
      <c r="G205" s="13"/>
      <c r="H205" s="13"/>
      <c r="I205" s="13"/>
      <c r="J205" s="13"/>
      <c r="K205" s="13"/>
    </row>
    <row r="206" spans="3:11" ht="15.75" customHeight="1">
      <c r="C206" s="40"/>
      <c r="D206" s="13"/>
      <c r="E206" s="13"/>
      <c r="F206" s="13"/>
      <c r="G206" s="13"/>
      <c r="H206" s="13"/>
      <c r="I206" s="13"/>
      <c r="J206" s="13"/>
      <c r="K206" s="13"/>
    </row>
    <row r="207" spans="3:11" ht="15.75" customHeight="1">
      <c r="C207" s="40"/>
      <c r="D207" s="13"/>
      <c r="E207" s="13"/>
      <c r="F207" s="13"/>
      <c r="G207" s="13"/>
      <c r="H207" s="13"/>
      <c r="I207" s="13"/>
      <c r="J207" s="13"/>
      <c r="K207" s="13"/>
    </row>
    <row r="208" spans="3:11" ht="15.75" customHeight="1">
      <c r="C208" s="40"/>
      <c r="D208" s="13"/>
      <c r="E208" s="13"/>
      <c r="F208" s="13"/>
      <c r="G208" s="13"/>
      <c r="H208" s="13"/>
      <c r="I208" s="13"/>
      <c r="J208" s="13"/>
      <c r="K208" s="13"/>
    </row>
    <row r="209" spans="3:11" ht="15.75" customHeight="1">
      <c r="C209" s="40"/>
      <c r="D209" s="13"/>
      <c r="E209" s="13"/>
      <c r="F209" s="13"/>
      <c r="G209" s="13"/>
      <c r="H209" s="13"/>
      <c r="I209" s="13"/>
      <c r="J209" s="13"/>
      <c r="K209" s="13"/>
    </row>
    <row r="210" spans="3:11" ht="15.75" customHeight="1">
      <c r="C210" s="40"/>
      <c r="D210" s="13"/>
      <c r="E210" s="13"/>
      <c r="F210" s="13"/>
      <c r="G210" s="13"/>
      <c r="H210" s="13"/>
      <c r="I210" s="13"/>
      <c r="J210" s="13"/>
      <c r="K210" s="13"/>
    </row>
    <row r="211" spans="3:11" ht="15.75" customHeight="1">
      <c r="C211" s="40"/>
      <c r="D211" s="13"/>
      <c r="E211" s="13"/>
      <c r="F211" s="13"/>
      <c r="G211" s="13"/>
      <c r="H211" s="13"/>
      <c r="I211" s="13"/>
      <c r="J211" s="13"/>
      <c r="K211" s="13"/>
    </row>
    <row r="212" spans="3:11" ht="15.75" customHeight="1">
      <c r="C212" s="40"/>
      <c r="D212" s="13"/>
      <c r="E212" s="13"/>
      <c r="F212" s="13"/>
      <c r="G212" s="13"/>
      <c r="H212" s="13"/>
      <c r="I212" s="13"/>
      <c r="J212" s="13"/>
      <c r="K212" s="13"/>
    </row>
    <row r="213" spans="3:11" ht="15.75" customHeight="1">
      <c r="C213" s="40"/>
      <c r="D213" s="13"/>
      <c r="E213" s="13"/>
      <c r="F213" s="13"/>
      <c r="G213" s="13"/>
      <c r="H213" s="13"/>
      <c r="I213" s="13"/>
      <c r="J213" s="13"/>
      <c r="K213" s="13"/>
    </row>
    <row r="214" spans="3:11" ht="15.75" customHeight="1">
      <c r="C214" s="40"/>
      <c r="D214" s="13"/>
      <c r="E214" s="13"/>
      <c r="F214" s="13"/>
      <c r="G214" s="13"/>
      <c r="H214" s="13"/>
      <c r="I214" s="13"/>
      <c r="J214" s="13"/>
      <c r="K214" s="13"/>
    </row>
    <row r="215" spans="3:11" ht="15.75" customHeight="1">
      <c r="C215" s="40"/>
      <c r="D215" s="13"/>
      <c r="E215" s="13"/>
      <c r="F215" s="13"/>
      <c r="G215" s="13"/>
      <c r="H215" s="13"/>
      <c r="I215" s="13"/>
      <c r="J215" s="13"/>
      <c r="K215" s="13"/>
    </row>
    <row r="216" spans="3:11" ht="15.75" customHeight="1">
      <c r="C216" s="40"/>
      <c r="D216" s="13"/>
      <c r="E216" s="13"/>
      <c r="F216" s="13"/>
      <c r="G216" s="13"/>
      <c r="H216" s="13"/>
      <c r="I216" s="13"/>
      <c r="J216" s="13"/>
      <c r="K216" s="13"/>
    </row>
    <row r="217" spans="3:11" ht="15.75" customHeight="1">
      <c r="C217" s="40"/>
      <c r="D217" s="13"/>
      <c r="E217" s="13"/>
      <c r="F217" s="13"/>
      <c r="G217" s="13"/>
      <c r="H217" s="13"/>
      <c r="I217" s="13"/>
      <c r="J217" s="13"/>
      <c r="K217" s="13"/>
    </row>
    <row r="218" spans="3:11" ht="15.75" customHeight="1">
      <c r="C218" s="40"/>
      <c r="D218" s="13"/>
      <c r="E218" s="13"/>
      <c r="F218" s="13"/>
      <c r="G218" s="13"/>
      <c r="H218" s="13"/>
      <c r="I218" s="13"/>
      <c r="J218" s="13"/>
      <c r="K218" s="13"/>
    </row>
    <row r="219" spans="3:11" ht="15.75" customHeight="1">
      <c r="C219" s="40"/>
      <c r="D219" s="13"/>
      <c r="E219" s="13"/>
      <c r="F219" s="13"/>
      <c r="G219" s="13"/>
      <c r="H219" s="13"/>
      <c r="I219" s="13"/>
      <c r="J219" s="13"/>
      <c r="K219" s="13"/>
    </row>
    <row r="220" spans="3:11" ht="15.75" customHeight="1">
      <c r="C220" s="40"/>
      <c r="D220" s="13"/>
      <c r="E220" s="13"/>
      <c r="F220" s="13"/>
      <c r="G220" s="13"/>
      <c r="H220" s="13"/>
      <c r="I220" s="13"/>
      <c r="J220" s="13"/>
      <c r="K220" s="13"/>
    </row>
    <row r="221" spans="3:11" ht="15.75" customHeight="1">
      <c r="C221" s="40"/>
      <c r="D221" s="13"/>
      <c r="E221" s="13"/>
      <c r="F221" s="13"/>
      <c r="G221" s="13"/>
      <c r="H221" s="13"/>
      <c r="I221" s="13"/>
      <c r="J221" s="13"/>
      <c r="K221" s="13"/>
    </row>
    <row r="222" spans="3:11" ht="15.75" customHeight="1">
      <c r="C222" s="40"/>
      <c r="D222" s="13"/>
      <c r="E222" s="13"/>
      <c r="F222" s="13"/>
      <c r="G222" s="13"/>
      <c r="H222" s="13"/>
      <c r="I222" s="13"/>
      <c r="J222" s="13"/>
      <c r="K222" s="13"/>
    </row>
    <row r="223" spans="3:11" ht="15.75" customHeight="1">
      <c r="C223" s="40"/>
      <c r="D223" s="13"/>
      <c r="E223" s="13"/>
      <c r="F223" s="13"/>
      <c r="G223" s="13"/>
      <c r="H223" s="13"/>
      <c r="I223" s="13"/>
      <c r="J223" s="13"/>
      <c r="K223" s="13"/>
    </row>
    <row r="224" spans="3:11" ht="15.75" customHeight="1">
      <c r="C224" s="40"/>
      <c r="D224" s="13"/>
      <c r="E224" s="13"/>
      <c r="F224" s="13"/>
      <c r="G224" s="13"/>
      <c r="H224" s="13"/>
      <c r="I224" s="13"/>
      <c r="J224" s="13"/>
      <c r="K224" s="13"/>
    </row>
    <row r="225" spans="3:11" ht="15.75" customHeight="1">
      <c r="C225" s="40"/>
      <c r="D225" s="13"/>
      <c r="E225" s="13"/>
      <c r="F225" s="13"/>
      <c r="G225" s="13"/>
      <c r="H225" s="13"/>
      <c r="I225" s="13"/>
      <c r="J225" s="13"/>
      <c r="K225" s="13"/>
    </row>
    <row r="226" spans="3:11" ht="15.75" customHeight="1">
      <c r="C226" s="40"/>
      <c r="D226" s="13"/>
      <c r="E226" s="13"/>
      <c r="F226" s="13"/>
      <c r="G226" s="13"/>
      <c r="H226" s="13"/>
      <c r="I226" s="13"/>
      <c r="J226" s="13"/>
      <c r="K226" s="13"/>
    </row>
    <row r="227" spans="3:11" ht="15.75" customHeight="1">
      <c r="C227" s="40"/>
      <c r="D227" s="13"/>
      <c r="E227" s="13"/>
      <c r="F227" s="13"/>
      <c r="G227" s="13"/>
      <c r="H227" s="13"/>
      <c r="I227" s="13"/>
      <c r="J227" s="13"/>
      <c r="K227" s="13"/>
    </row>
    <row r="228" spans="3:11" ht="15.75" customHeight="1">
      <c r="C228" s="40"/>
      <c r="D228" s="13"/>
      <c r="E228" s="13"/>
      <c r="F228" s="13"/>
      <c r="G228" s="13"/>
      <c r="H228" s="13"/>
      <c r="I228" s="13"/>
      <c r="J228" s="13"/>
      <c r="K228" s="13"/>
    </row>
    <row r="229" spans="3:11" ht="15.75" customHeight="1">
      <c r="C229" s="40"/>
      <c r="D229" s="13"/>
      <c r="E229" s="13"/>
      <c r="F229" s="13"/>
      <c r="G229" s="13"/>
      <c r="H229" s="13"/>
      <c r="I229" s="13"/>
      <c r="J229" s="13"/>
      <c r="K229" s="13"/>
    </row>
    <row r="230" spans="3:11" ht="15.75" customHeight="1">
      <c r="C230" s="40"/>
      <c r="D230" s="13"/>
      <c r="E230" s="13"/>
      <c r="F230" s="13"/>
      <c r="G230" s="13"/>
      <c r="H230" s="13"/>
      <c r="I230" s="13"/>
      <c r="J230" s="13"/>
      <c r="K230" s="13"/>
    </row>
    <row r="231" spans="3:11" ht="15.75" customHeight="1">
      <c r="C231" s="40"/>
      <c r="D231" s="13"/>
      <c r="E231" s="13"/>
      <c r="F231" s="13"/>
      <c r="G231" s="13"/>
      <c r="H231" s="13"/>
      <c r="I231" s="13"/>
      <c r="J231" s="13"/>
      <c r="K231" s="13"/>
    </row>
    <row r="232" spans="3:11" ht="15.75" customHeight="1">
      <c r="C232" s="40"/>
      <c r="D232" s="13"/>
      <c r="E232" s="13"/>
      <c r="F232" s="13"/>
      <c r="G232" s="13"/>
      <c r="H232" s="13"/>
      <c r="I232" s="13"/>
      <c r="J232" s="13"/>
      <c r="K232" s="13"/>
    </row>
    <row r="233" spans="3:11" ht="15.75" customHeight="1">
      <c r="C233" s="40"/>
      <c r="D233" s="13"/>
      <c r="E233" s="13"/>
      <c r="F233" s="13"/>
      <c r="G233" s="13"/>
      <c r="H233" s="13"/>
      <c r="I233" s="13"/>
      <c r="J233" s="13"/>
      <c r="K233" s="13"/>
    </row>
    <row r="234" spans="3:11" ht="15.75" customHeight="1">
      <c r="C234" s="40"/>
      <c r="D234" s="13"/>
      <c r="E234" s="13"/>
      <c r="F234" s="13"/>
      <c r="G234" s="13"/>
      <c r="H234" s="13"/>
      <c r="I234" s="13"/>
      <c r="J234" s="13"/>
      <c r="K234" s="13"/>
    </row>
    <row r="235" spans="3:11" ht="15.75" customHeight="1">
      <c r="C235" s="40"/>
      <c r="D235" s="13"/>
      <c r="E235" s="13"/>
      <c r="F235" s="13"/>
      <c r="G235" s="13"/>
      <c r="H235" s="13"/>
      <c r="I235" s="13"/>
      <c r="J235" s="13"/>
      <c r="K235" s="13"/>
    </row>
    <row r="236" spans="3:11" ht="15.75" customHeight="1">
      <c r="C236" s="40"/>
      <c r="D236" s="13"/>
      <c r="E236" s="13"/>
      <c r="F236" s="13"/>
      <c r="G236" s="13"/>
      <c r="H236" s="13"/>
      <c r="I236" s="13"/>
      <c r="J236" s="13"/>
      <c r="K236" s="13"/>
    </row>
    <row r="237" spans="3:11" ht="15.75" customHeight="1">
      <c r="C237" s="40"/>
      <c r="D237" s="13"/>
      <c r="E237" s="13"/>
      <c r="F237" s="13"/>
      <c r="G237" s="13"/>
      <c r="H237" s="13"/>
      <c r="I237" s="13"/>
      <c r="J237" s="13"/>
      <c r="K237" s="13"/>
    </row>
    <row r="238" spans="3:11" ht="15.75" customHeight="1">
      <c r="C238" s="40"/>
      <c r="D238" s="13"/>
      <c r="E238" s="13"/>
      <c r="F238" s="13"/>
      <c r="G238" s="13"/>
      <c r="H238" s="13"/>
      <c r="I238" s="13"/>
      <c r="J238" s="13"/>
      <c r="K238" s="13"/>
    </row>
    <row r="239" spans="3:11" ht="15.75" customHeight="1">
      <c r="C239" s="40"/>
      <c r="D239" s="13"/>
      <c r="E239" s="13"/>
      <c r="F239" s="13"/>
      <c r="G239" s="13"/>
      <c r="H239" s="13"/>
      <c r="I239" s="13"/>
      <c r="J239" s="13"/>
      <c r="K239" s="13"/>
    </row>
    <row r="240" spans="3:11" ht="15.75" customHeight="1">
      <c r="C240" s="40"/>
      <c r="D240" s="13"/>
      <c r="E240" s="13"/>
      <c r="F240" s="13"/>
      <c r="G240" s="13"/>
      <c r="H240" s="13"/>
      <c r="I240" s="13"/>
      <c r="J240" s="13"/>
      <c r="K240" s="13"/>
    </row>
    <row r="241" spans="3:11" ht="15.75" customHeight="1">
      <c r="C241" s="40"/>
      <c r="D241" s="13"/>
      <c r="E241" s="13"/>
      <c r="F241" s="13"/>
      <c r="G241" s="13"/>
      <c r="H241" s="13"/>
      <c r="I241" s="13"/>
      <c r="J241" s="13"/>
      <c r="K241" s="13"/>
    </row>
    <row r="242" spans="3:11" ht="15.75" customHeight="1">
      <c r="C242" s="40"/>
      <c r="D242" s="13"/>
      <c r="E242" s="13"/>
      <c r="F242" s="13"/>
      <c r="G242" s="13"/>
      <c r="H242" s="13"/>
      <c r="I242" s="13"/>
      <c r="J242" s="13"/>
      <c r="K242" s="13"/>
    </row>
    <row r="243" spans="3:11" ht="15.75" customHeight="1">
      <c r="C243" s="40"/>
      <c r="D243" s="13"/>
      <c r="E243" s="13"/>
      <c r="F243" s="13"/>
      <c r="G243" s="13"/>
      <c r="H243" s="13"/>
      <c r="I243" s="13"/>
      <c r="J243" s="13"/>
      <c r="K243" s="13"/>
    </row>
    <row r="244" spans="3:11" ht="15.75" customHeight="1">
      <c r="C244" s="40"/>
      <c r="D244" s="13"/>
      <c r="E244" s="13"/>
      <c r="F244" s="13"/>
      <c r="G244" s="13"/>
      <c r="H244" s="13"/>
      <c r="I244" s="13"/>
      <c r="J244" s="13"/>
      <c r="K244" s="13"/>
    </row>
    <row r="245" spans="3:11" ht="15.75" customHeight="1">
      <c r="C245" s="40"/>
      <c r="D245" s="13"/>
      <c r="E245" s="13"/>
      <c r="F245" s="13"/>
      <c r="G245" s="13"/>
      <c r="H245" s="13"/>
      <c r="I245" s="13"/>
      <c r="J245" s="13"/>
      <c r="K245" s="13"/>
    </row>
    <row r="246" spans="3:11" ht="15.75" customHeight="1">
      <c r="C246" s="40"/>
      <c r="D246" s="13"/>
      <c r="E246" s="13"/>
      <c r="F246" s="13"/>
      <c r="G246" s="13"/>
      <c r="H246" s="13"/>
      <c r="I246" s="13"/>
      <c r="J246" s="13"/>
      <c r="K246" s="13"/>
    </row>
    <row r="247" spans="3:11" ht="15.75" customHeight="1">
      <c r="C247" s="40"/>
      <c r="D247" s="13"/>
      <c r="E247" s="13"/>
      <c r="F247" s="13"/>
      <c r="G247" s="13"/>
      <c r="H247" s="13"/>
      <c r="I247" s="13"/>
      <c r="J247" s="13"/>
      <c r="K247" s="13"/>
    </row>
    <row r="248" spans="3:11" ht="15.75" customHeight="1">
      <c r="C248" s="40"/>
      <c r="D248" s="13"/>
      <c r="E248" s="13"/>
      <c r="F248" s="13"/>
      <c r="G248" s="13"/>
      <c r="H248" s="13"/>
      <c r="I248" s="13"/>
      <c r="J248" s="13"/>
      <c r="K248" s="13"/>
    </row>
    <row r="249" spans="3:11" ht="15.75" customHeight="1">
      <c r="C249" s="40"/>
      <c r="D249" s="13"/>
      <c r="E249" s="13"/>
      <c r="F249" s="13"/>
      <c r="G249" s="13"/>
      <c r="H249" s="13"/>
      <c r="I249" s="13"/>
      <c r="J249" s="13"/>
      <c r="K249" s="13"/>
    </row>
    <row r="250" spans="3:11" ht="15.75" customHeight="1">
      <c r="C250" s="40"/>
      <c r="D250" s="13"/>
      <c r="E250" s="13"/>
      <c r="F250" s="13"/>
      <c r="G250" s="13"/>
      <c r="H250" s="13"/>
      <c r="I250" s="13"/>
      <c r="J250" s="13"/>
      <c r="K250" s="13"/>
    </row>
    <row r="251" spans="3:11" ht="15.75" customHeight="1">
      <c r="C251" s="40"/>
      <c r="D251" s="13"/>
      <c r="E251" s="13"/>
      <c r="F251" s="13"/>
      <c r="G251" s="13"/>
      <c r="H251" s="13"/>
      <c r="I251" s="13"/>
      <c r="J251" s="13"/>
      <c r="K251" s="13"/>
    </row>
    <row r="252" spans="3:11" ht="15.75" customHeight="1">
      <c r="C252" s="40"/>
      <c r="D252" s="13"/>
      <c r="E252" s="13"/>
      <c r="F252" s="13"/>
      <c r="G252" s="13"/>
      <c r="H252" s="13"/>
      <c r="I252" s="13"/>
      <c r="J252" s="13"/>
      <c r="K252" s="13"/>
    </row>
    <row r="253" spans="3:11" ht="15.75" customHeight="1">
      <c r="C253" s="40"/>
      <c r="D253" s="13"/>
      <c r="E253" s="13"/>
      <c r="F253" s="13"/>
      <c r="G253" s="13"/>
      <c r="H253" s="13"/>
      <c r="I253" s="13"/>
      <c r="J253" s="13"/>
      <c r="K253" s="13"/>
    </row>
    <row r="254" spans="3:11" ht="15.75" customHeight="1">
      <c r="C254" s="40"/>
      <c r="D254" s="13"/>
      <c r="E254" s="13"/>
      <c r="F254" s="13"/>
      <c r="G254" s="13"/>
      <c r="H254" s="13"/>
      <c r="I254" s="13"/>
      <c r="J254" s="13"/>
      <c r="K254" s="13"/>
    </row>
    <row r="255" spans="3:11" ht="15.75" customHeight="1">
      <c r="C255" s="40"/>
      <c r="D255" s="13"/>
      <c r="E255" s="13"/>
      <c r="F255" s="13"/>
      <c r="G255" s="13"/>
      <c r="H255" s="13"/>
      <c r="I255" s="13"/>
      <c r="J255" s="13"/>
      <c r="K255" s="13"/>
    </row>
    <row r="256" spans="3:11" ht="15.75" customHeight="1">
      <c r="C256" s="40"/>
      <c r="D256" s="13"/>
      <c r="E256" s="13"/>
      <c r="F256" s="13"/>
      <c r="G256" s="13"/>
      <c r="H256" s="13"/>
      <c r="I256" s="13"/>
      <c r="J256" s="13"/>
      <c r="K256" s="13"/>
    </row>
    <row r="257" spans="3:11" ht="15.75" customHeight="1">
      <c r="C257" s="40"/>
      <c r="D257" s="13"/>
      <c r="E257" s="13"/>
      <c r="F257" s="13"/>
      <c r="G257" s="13"/>
      <c r="H257" s="13"/>
      <c r="I257" s="13"/>
      <c r="J257" s="13"/>
      <c r="K257" s="13"/>
    </row>
    <row r="258" spans="3:11" ht="15.75" customHeight="1">
      <c r="C258" s="40"/>
      <c r="D258" s="13"/>
      <c r="E258" s="13"/>
      <c r="F258" s="13"/>
      <c r="G258" s="13"/>
      <c r="H258" s="13"/>
      <c r="I258" s="13"/>
      <c r="J258" s="13"/>
      <c r="K258" s="13"/>
    </row>
    <row r="259" spans="3:11" ht="15.75" customHeight="1">
      <c r="C259" s="40"/>
      <c r="D259" s="13"/>
      <c r="E259" s="13"/>
      <c r="F259" s="13"/>
      <c r="G259" s="13"/>
      <c r="H259" s="13"/>
      <c r="I259" s="13"/>
      <c r="J259" s="13"/>
      <c r="K259" s="13"/>
    </row>
    <row r="260" spans="3:11" ht="15.75" customHeight="1">
      <c r="C260" s="40"/>
      <c r="D260" s="13"/>
      <c r="E260" s="13"/>
      <c r="F260" s="13"/>
      <c r="G260" s="13"/>
      <c r="H260" s="13"/>
      <c r="I260" s="13"/>
      <c r="J260" s="13"/>
      <c r="K260" s="13"/>
    </row>
    <row r="261" spans="3:11" ht="15.75" customHeight="1">
      <c r="C261" s="40"/>
      <c r="D261" s="13"/>
      <c r="E261" s="13"/>
      <c r="F261" s="13"/>
      <c r="G261" s="13"/>
      <c r="H261" s="13"/>
      <c r="I261" s="13"/>
      <c r="J261" s="13"/>
      <c r="K261" s="13"/>
    </row>
    <row r="262" spans="3:11" ht="15.75" customHeight="1">
      <c r="C262" s="40"/>
      <c r="D262" s="13"/>
      <c r="E262" s="13"/>
      <c r="F262" s="13"/>
      <c r="G262" s="13"/>
      <c r="H262" s="13"/>
      <c r="I262" s="13"/>
      <c r="J262" s="13"/>
      <c r="K262" s="13"/>
    </row>
    <row r="263" spans="3:11" ht="15.75" customHeight="1">
      <c r="C263" s="40"/>
      <c r="D263" s="13"/>
      <c r="E263" s="13"/>
      <c r="F263" s="13"/>
      <c r="G263" s="13"/>
      <c r="H263" s="13"/>
      <c r="I263" s="13"/>
      <c r="J263" s="13"/>
      <c r="K263" s="13"/>
    </row>
    <row r="264" spans="3:11" ht="15.75" customHeight="1">
      <c r="C264" s="40"/>
      <c r="D264" s="13"/>
      <c r="E264" s="13"/>
      <c r="F264" s="13"/>
      <c r="G264" s="13"/>
      <c r="H264" s="13"/>
      <c r="I264" s="13"/>
      <c r="J264" s="13"/>
      <c r="K264" s="13"/>
    </row>
    <row r="265" spans="3:11" ht="15.75" customHeight="1">
      <c r="C265" s="40"/>
      <c r="D265" s="13"/>
      <c r="E265" s="13"/>
      <c r="F265" s="13"/>
      <c r="G265" s="13"/>
      <c r="H265" s="13"/>
      <c r="I265" s="13"/>
      <c r="J265" s="13"/>
      <c r="K265" s="13"/>
    </row>
    <row r="266" spans="3:11" ht="15.75" customHeight="1">
      <c r="C266" s="40"/>
      <c r="D266" s="13"/>
      <c r="E266" s="13"/>
      <c r="F266" s="13"/>
      <c r="G266" s="13"/>
      <c r="H266" s="13"/>
      <c r="I266" s="13"/>
      <c r="J266" s="13"/>
      <c r="K266" s="13"/>
    </row>
    <row r="267" spans="3:11" ht="15.75" customHeight="1">
      <c r="C267" s="40"/>
      <c r="D267" s="13"/>
      <c r="E267" s="13"/>
      <c r="F267" s="13"/>
      <c r="G267" s="13"/>
      <c r="H267" s="13"/>
      <c r="I267" s="13"/>
      <c r="J267" s="13"/>
      <c r="K267" s="13"/>
    </row>
    <row r="268" spans="3:11" ht="15.75" customHeight="1">
      <c r="C268" s="40"/>
      <c r="D268" s="13"/>
      <c r="E268" s="13"/>
      <c r="F268" s="13"/>
      <c r="G268" s="13"/>
      <c r="H268" s="13"/>
      <c r="I268" s="13"/>
      <c r="J268" s="13"/>
      <c r="K268" s="13"/>
    </row>
    <row r="269" spans="3:11" ht="15.75" customHeight="1">
      <c r="C269" s="40"/>
      <c r="D269" s="13"/>
      <c r="E269" s="13"/>
      <c r="F269" s="13"/>
      <c r="G269" s="13"/>
      <c r="H269" s="13"/>
      <c r="I269" s="13"/>
      <c r="J269" s="13"/>
      <c r="K269" s="13"/>
    </row>
    <row r="270" spans="3:11" ht="15.75" customHeight="1">
      <c r="C270" s="40"/>
      <c r="D270" s="13"/>
      <c r="E270" s="13"/>
      <c r="F270" s="13"/>
      <c r="G270" s="13"/>
      <c r="H270" s="13"/>
      <c r="I270" s="13"/>
      <c r="J270" s="13"/>
      <c r="K270" s="13"/>
    </row>
    <row r="271" spans="3:11" ht="15.75" customHeight="1">
      <c r="C271" s="40"/>
      <c r="D271" s="13"/>
      <c r="E271" s="13"/>
      <c r="F271" s="13"/>
      <c r="G271" s="13"/>
      <c r="H271" s="13"/>
      <c r="I271" s="13"/>
      <c r="J271" s="13"/>
      <c r="K271" s="13"/>
    </row>
    <row r="272" spans="3:11" ht="15.75" customHeight="1">
      <c r="C272" s="40"/>
      <c r="D272" s="13"/>
      <c r="E272" s="13"/>
      <c r="F272" s="13"/>
      <c r="G272" s="13"/>
      <c r="H272" s="13"/>
      <c r="I272" s="13"/>
      <c r="J272" s="13"/>
      <c r="K272" s="13"/>
    </row>
    <row r="273" spans="3:11" ht="15.75" customHeight="1">
      <c r="C273" s="40"/>
      <c r="D273" s="13"/>
      <c r="E273" s="13"/>
      <c r="F273" s="13"/>
      <c r="G273" s="13"/>
      <c r="H273" s="13"/>
      <c r="I273" s="13"/>
      <c r="J273" s="13"/>
      <c r="K273" s="13"/>
    </row>
    <row r="274" spans="3:11" ht="15.75" customHeight="1">
      <c r="C274" s="40"/>
      <c r="D274" s="13"/>
      <c r="E274" s="13"/>
      <c r="F274" s="13"/>
      <c r="G274" s="13"/>
      <c r="H274" s="13"/>
      <c r="I274" s="13"/>
      <c r="J274" s="13"/>
      <c r="K274" s="13"/>
    </row>
    <row r="275" spans="3:11" ht="15.75" customHeight="1">
      <c r="C275" s="40"/>
      <c r="D275" s="13"/>
      <c r="E275" s="13"/>
      <c r="F275" s="13"/>
      <c r="G275" s="13"/>
      <c r="H275" s="13"/>
      <c r="I275" s="13"/>
      <c r="J275" s="13"/>
      <c r="K275" s="13"/>
    </row>
    <row r="276" spans="3:11" ht="15.75" customHeight="1">
      <c r="C276" s="40"/>
      <c r="D276" s="13"/>
      <c r="E276" s="13"/>
      <c r="F276" s="13"/>
      <c r="G276" s="13"/>
      <c r="H276" s="13"/>
      <c r="I276" s="13"/>
      <c r="J276" s="13"/>
      <c r="K276" s="13"/>
    </row>
    <row r="277" spans="3:11" ht="15.75" customHeight="1">
      <c r="C277" s="40"/>
      <c r="D277" s="13"/>
      <c r="E277" s="13"/>
      <c r="F277" s="13"/>
      <c r="G277" s="13"/>
      <c r="H277" s="13"/>
      <c r="I277" s="13"/>
      <c r="J277" s="13"/>
      <c r="K277" s="13"/>
    </row>
    <row r="278" spans="3:11" ht="15.75" customHeight="1">
      <c r="C278" s="40"/>
      <c r="D278" s="13"/>
      <c r="E278" s="13"/>
      <c r="F278" s="13"/>
      <c r="G278" s="13"/>
      <c r="H278" s="13"/>
      <c r="I278" s="13"/>
      <c r="J278" s="13"/>
      <c r="K278" s="13"/>
    </row>
    <row r="279" spans="3:11" ht="15.75" customHeight="1">
      <c r="C279" s="40"/>
      <c r="D279" s="13"/>
      <c r="E279" s="13"/>
      <c r="F279" s="13"/>
      <c r="G279" s="13"/>
      <c r="H279" s="13"/>
      <c r="I279" s="13"/>
      <c r="J279" s="13"/>
      <c r="K279" s="13"/>
    </row>
    <row r="280" spans="3:11" ht="15.75" customHeight="1">
      <c r="C280" s="40"/>
      <c r="D280" s="13"/>
      <c r="E280" s="13"/>
      <c r="F280" s="13"/>
      <c r="G280" s="13"/>
      <c r="H280" s="13"/>
      <c r="I280" s="13"/>
      <c r="J280" s="13"/>
      <c r="K280" s="13"/>
    </row>
    <row r="281" spans="3:11" ht="15.75" customHeight="1">
      <c r="C281" s="40"/>
      <c r="D281" s="13"/>
      <c r="E281" s="13"/>
      <c r="F281" s="13"/>
      <c r="G281" s="13"/>
      <c r="H281" s="13"/>
      <c r="I281" s="13"/>
      <c r="J281" s="13"/>
      <c r="K281" s="13"/>
    </row>
    <row r="282" spans="3:11" ht="15.75" customHeight="1">
      <c r="C282" s="40"/>
      <c r="D282" s="13"/>
      <c r="E282" s="13"/>
      <c r="F282" s="13"/>
      <c r="G282" s="13"/>
      <c r="H282" s="13"/>
      <c r="I282" s="13"/>
      <c r="J282" s="13"/>
      <c r="K282" s="13"/>
    </row>
    <row r="283" spans="3:11" ht="15.75" customHeight="1">
      <c r="C283" s="40"/>
      <c r="D283" s="13"/>
      <c r="E283" s="13"/>
      <c r="F283" s="13"/>
      <c r="G283" s="13"/>
      <c r="H283" s="13"/>
      <c r="I283" s="13"/>
      <c r="J283" s="13"/>
      <c r="K283" s="13"/>
    </row>
    <row r="284" spans="3:11" ht="15.75" customHeight="1">
      <c r="C284" s="40"/>
      <c r="D284" s="13"/>
      <c r="E284" s="13"/>
      <c r="F284" s="13"/>
      <c r="G284" s="13"/>
      <c r="H284" s="13"/>
      <c r="I284" s="13"/>
      <c r="J284" s="13"/>
      <c r="K284" s="13"/>
    </row>
    <row r="285" spans="3:11" ht="15.75" customHeight="1"/>
    <row r="286" spans="3:11" ht="15.75" customHeight="1"/>
    <row r="287" spans="3:11" ht="15.75" customHeight="1"/>
    <row r="288" spans="3:1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+2lInCdFaaYR3jLwunke76Ym+zC3x9h8SeyzoHPFEhgDzkzDavbOK1oiXnqn7MXmZtXWWcr7Qiw/ZH3YvYYyWg==" saltValue="hZJrAl11XeT2DgTbCwUMLw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BEF</vt:lpstr>
      <vt:lpstr>BEG</vt:lpstr>
      <vt:lpstr>MIF</vt:lpstr>
      <vt:lpstr>MIG</vt:lpstr>
      <vt:lpstr>CAF</vt:lpstr>
      <vt:lpstr>CAG</vt:lpstr>
      <vt:lpstr>JUF</vt:lpstr>
      <vt:lpstr>JUG</vt:lpstr>
      <vt:lpstr>Clubs</vt:lpstr>
      <vt:lpstr>Barème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AntoineLigueAlsace</dc:creator>
  <cp:lastModifiedBy>AntoineLigueAlsace</cp:lastModifiedBy>
  <dcterms:created xsi:type="dcterms:W3CDTF">2019-07-23T13:57:07Z</dcterms:created>
  <dcterms:modified xsi:type="dcterms:W3CDTF">2020-01-14T10:38:53Z</dcterms:modified>
</cp:coreProperties>
</file>